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564" windowWidth="21072" windowHeight="85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Лист1!$A$4:$AY$4</definedName>
  </definedNames>
  <calcPr calcId="145621"/>
</workbook>
</file>

<file path=xl/calcChain.xml><?xml version="1.0" encoding="utf-8"?>
<calcChain xmlns="http://schemas.openxmlformats.org/spreadsheetml/2006/main">
  <c r="AY44" i="1" l="1"/>
  <c r="D144" i="1" l="1"/>
  <c r="D145" i="1"/>
  <c r="D146" i="1" s="1"/>
  <c r="D147" i="1" s="1"/>
  <c r="D148" i="1" s="1"/>
  <c r="C144" i="1"/>
  <c r="C145" i="1"/>
  <c r="C146" i="1" s="1"/>
  <c r="C147" i="1" s="1"/>
  <c r="C148" i="1" s="1"/>
  <c r="D96" i="1" l="1"/>
  <c r="C96" i="1"/>
  <c r="D89" i="1"/>
  <c r="D90" i="1" s="1"/>
  <c r="D91" i="1" s="1"/>
  <c r="D92" i="1" s="1"/>
  <c r="D93" i="1" s="1"/>
  <c r="C89" i="1"/>
  <c r="C90" i="1" s="1"/>
  <c r="C91" i="1" s="1"/>
  <c r="C92" i="1" s="1"/>
  <c r="C93" i="1" s="1"/>
  <c r="C29" i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101" i="1" l="1"/>
  <c r="AV35" i="1" l="1"/>
  <c r="AT36" i="1"/>
  <c r="AT33" i="1"/>
  <c r="AT28" i="1" l="1"/>
  <c r="AT168" i="1"/>
  <c r="AT165" i="1"/>
  <c r="AT166" i="1"/>
  <c r="AT167" i="1"/>
  <c r="AT169" i="1"/>
  <c r="AT170" i="1"/>
  <c r="AT171" i="1"/>
  <c r="AT161" i="1"/>
  <c r="AT157" i="1"/>
  <c r="AT156" i="1"/>
  <c r="AT158" i="1"/>
  <c r="AT159" i="1"/>
  <c r="AT160" i="1"/>
  <c r="AT162" i="1"/>
  <c r="AT163" i="1"/>
  <c r="AT155" i="1"/>
  <c r="AT153" i="1"/>
  <c r="AT151" i="1"/>
  <c r="AT150" i="1"/>
  <c r="AT146" i="1"/>
  <c r="AT142" i="1"/>
  <c r="AT143" i="1"/>
  <c r="AT144" i="1"/>
  <c r="AT145" i="1"/>
  <c r="AT147" i="1"/>
  <c r="AT148" i="1"/>
  <c r="AT139" i="1"/>
  <c r="AT137" i="1"/>
  <c r="AT138" i="1"/>
  <c r="AT140" i="1"/>
  <c r="AT136" i="1"/>
  <c r="AT132" i="1"/>
  <c r="AT130" i="1"/>
  <c r="AT126" i="1"/>
  <c r="AT127" i="1"/>
  <c r="AT128" i="1"/>
  <c r="AT129" i="1"/>
  <c r="AT131" i="1"/>
  <c r="AT133" i="1"/>
  <c r="AT134" i="1"/>
  <c r="AT125" i="1"/>
  <c r="AT116" i="1"/>
  <c r="AT113" i="1"/>
  <c r="AT114" i="1"/>
  <c r="AT115" i="1"/>
  <c r="AT117" i="1"/>
  <c r="AT118" i="1"/>
  <c r="AT119" i="1"/>
  <c r="AT120" i="1"/>
  <c r="AT121" i="1"/>
  <c r="AT122" i="1"/>
  <c r="AT123" i="1"/>
  <c r="AT112" i="1"/>
  <c r="AT107" i="1"/>
  <c r="AT108" i="1"/>
  <c r="AT109" i="1"/>
  <c r="AT110" i="1"/>
  <c r="AT106" i="1"/>
  <c r="AT100" i="1"/>
  <c r="AT101" i="1"/>
  <c r="AT102" i="1"/>
  <c r="AT103" i="1"/>
  <c r="AT104" i="1"/>
  <c r="AT96" i="1"/>
  <c r="AT95" i="1"/>
  <c r="AT97" i="1"/>
  <c r="AT98" i="1"/>
  <c r="AT89" i="1"/>
  <c r="AT88" i="1"/>
  <c r="AT90" i="1"/>
  <c r="AT91" i="1"/>
  <c r="AT92" i="1"/>
  <c r="AT93" i="1"/>
  <c r="AT80" i="1"/>
  <c r="AT71" i="1"/>
  <c r="AT72" i="1"/>
  <c r="AT73" i="1"/>
  <c r="AT74" i="1"/>
  <c r="AT75" i="1"/>
  <c r="AT76" i="1"/>
  <c r="AT77" i="1"/>
  <c r="AT78" i="1"/>
  <c r="AT79" i="1"/>
  <c r="AT81" i="1"/>
  <c r="AT82" i="1"/>
  <c r="AT83" i="1"/>
  <c r="AT84" i="1"/>
  <c r="AT85" i="1"/>
  <c r="AT86" i="1"/>
  <c r="AT70" i="1"/>
  <c r="AT55" i="1"/>
  <c r="AT48" i="1"/>
  <c r="AT60" i="1"/>
  <c r="AT59" i="1"/>
  <c r="AT61" i="1"/>
  <c r="AT62" i="1"/>
  <c r="AT63" i="1"/>
  <c r="AT64" i="1"/>
  <c r="AT65" i="1"/>
  <c r="AT66" i="1"/>
  <c r="AT67" i="1"/>
  <c r="AT68" i="1"/>
  <c r="AT57" i="1"/>
  <c r="AT50" i="1"/>
  <c r="AT51" i="1"/>
  <c r="AT56" i="1"/>
  <c r="AT41" i="1"/>
  <c r="AT42" i="1"/>
  <c r="AT43" i="1"/>
  <c r="AT44" i="1"/>
  <c r="AT45" i="1"/>
  <c r="AT46" i="1"/>
  <c r="AT47" i="1"/>
  <c r="AT49" i="1"/>
  <c r="AT54" i="1"/>
  <c r="AT39" i="1"/>
  <c r="AT38" i="1"/>
  <c r="AT29" i="1"/>
  <c r="AT30" i="1"/>
  <c r="AT31" i="1"/>
  <c r="AT32" i="1"/>
  <c r="AT34" i="1"/>
  <c r="AT35" i="1"/>
  <c r="AT37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7" i="1"/>
  <c r="AT8" i="1"/>
  <c r="AT9" i="1"/>
  <c r="AT10" i="1"/>
  <c r="AT11" i="1"/>
  <c r="AT12" i="1"/>
  <c r="AT13" i="1"/>
  <c r="AT6" i="1"/>
  <c r="AY165" i="1" l="1"/>
  <c r="AY167" i="1"/>
  <c r="AY168" i="1"/>
  <c r="AY170" i="1"/>
  <c r="AY171" i="1"/>
  <c r="AY156" i="1"/>
  <c r="AY157" i="1"/>
  <c r="AY158" i="1"/>
  <c r="AY160" i="1"/>
  <c r="AY161" i="1"/>
  <c r="AY162" i="1"/>
  <c r="AY163" i="1"/>
  <c r="AY155" i="1"/>
  <c r="AY153" i="1"/>
  <c r="AY151" i="1"/>
  <c r="AY150" i="1"/>
  <c r="AY142" i="1"/>
  <c r="AY143" i="1"/>
  <c r="AY144" i="1"/>
  <c r="AY145" i="1"/>
  <c r="AY146" i="1"/>
  <c r="AY147" i="1"/>
  <c r="AY148" i="1"/>
  <c r="AY137" i="1"/>
  <c r="AY138" i="1"/>
  <c r="AY139" i="1"/>
  <c r="AY140" i="1"/>
  <c r="AY136" i="1"/>
  <c r="AY126" i="1"/>
  <c r="AY127" i="1"/>
  <c r="AY128" i="1"/>
  <c r="AY129" i="1"/>
  <c r="AY130" i="1"/>
  <c r="AY132" i="1"/>
  <c r="AY134" i="1"/>
  <c r="AY125" i="1"/>
  <c r="AY113" i="1"/>
  <c r="AY115" i="1"/>
  <c r="AY116" i="1"/>
  <c r="AY117" i="1"/>
  <c r="AY118" i="1"/>
  <c r="AY120" i="1"/>
  <c r="AY121" i="1"/>
  <c r="AY122" i="1"/>
  <c r="AY123" i="1"/>
  <c r="AY112" i="1"/>
  <c r="AY107" i="1"/>
  <c r="AY108" i="1"/>
  <c r="AY109" i="1"/>
  <c r="AY110" i="1"/>
  <c r="AY106" i="1"/>
  <c r="AY100" i="1"/>
  <c r="AY101" i="1"/>
  <c r="AY102" i="1"/>
  <c r="AY103" i="1"/>
  <c r="AY104" i="1"/>
  <c r="AY95" i="1"/>
  <c r="AY96" i="1"/>
  <c r="AY97" i="1"/>
  <c r="AY98" i="1"/>
  <c r="AY88" i="1"/>
  <c r="AY89" i="1"/>
  <c r="AY91" i="1"/>
  <c r="AY93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59" i="1"/>
  <c r="AY60" i="1"/>
  <c r="AY61" i="1"/>
  <c r="AY62" i="1"/>
  <c r="AY63" i="1"/>
  <c r="AY64" i="1"/>
  <c r="AY66" i="1"/>
  <c r="AY67" i="1"/>
  <c r="AY42" i="1"/>
  <c r="AY43" i="1"/>
  <c r="AY45" i="1"/>
  <c r="AY46" i="1"/>
  <c r="AY48" i="1"/>
  <c r="AY49" i="1"/>
  <c r="AY51" i="1"/>
  <c r="AY55" i="1"/>
  <c r="AY56" i="1"/>
  <c r="AY57" i="1"/>
  <c r="AY41" i="1"/>
  <c r="AY29" i="1"/>
  <c r="AY30" i="1"/>
  <c r="AY31" i="1"/>
  <c r="AY32" i="1"/>
  <c r="AY33" i="1"/>
  <c r="AY34" i="1"/>
  <c r="AY35" i="1"/>
  <c r="AY36" i="1"/>
  <c r="AY37" i="1"/>
  <c r="AY38" i="1"/>
  <c r="AY39" i="1"/>
  <c r="AY28" i="1"/>
  <c r="AY16" i="1"/>
  <c r="AY17" i="1"/>
  <c r="AY18" i="1"/>
  <c r="AY19" i="1"/>
  <c r="AY20" i="1"/>
  <c r="AY21" i="1"/>
  <c r="AY22" i="1"/>
  <c r="AY23" i="1"/>
  <c r="AY24" i="1"/>
  <c r="AY25" i="1"/>
  <c r="AY26" i="1"/>
  <c r="AY15" i="1"/>
  <c r="AY7" i="1"/>
  <c r="AY8" i="1"/>
  <c r="AY9" i="1"/>
  <c r="AY10" i="1"/>
  <c r="AY11" i="1"/>
  <c r="AY12" i="1"/>
  <c r="AY13" i="1"/>
  <c r="AY6" i="1"/>
  <c r="AV165" i="1"/>
  <c r="AV166" i="1"/>
  <c r="AV167" i="1"/>
  <c r="AV168" i="1"/>
  <c r="AV169" i="1"/>
  <c r="AV170" i="1"/>
  <c r="AV171" i="1"/>
  <c r="AU165" i="1"/>
  <c r="AU166" i="1"/>
  <c r="AU167" i="1"/>
  <c r="AU168" i="1"/>
  <c r="AU169" i="1"/>
  <c r="AU170" i="1"/>
  <c r="AU171" i="1"/>
  <c r="AV156" i="1"/>
  <c r="AV157" i="1"/>
  <c r="AV158" i="1"/>
  <c r="AV159" i="1"/>
  <c r="AV160" i="1"/>
  <c r="AV161" i="1"/>
  <c r="AV162" i="1"/>
  <c r="AV163" i="1"/>
  <c r="AV155" i="1"/>
  <c r="AU156" i="1"/>
  <c r="AU157" i="1"/>
  <c r="AU158" i="1"/>
  <c r="AU159" i="1"/>
  <c r="AU160" i="1"/>
  <c r="AU161" i="1"/>
  <c r="AU162" i="1"/>
  <c r="AU163" i="1"/>
  <c r="AU155" i="1"/>
  <c r="AV153" i="1"/>
  <c r="AU153" i="1"/>
  <c r="AV151" i="1"/>
  <c r="AV150" i="1"/>
  <c r="AU151" i="1"/>
  <c r="AU150" i="1"/>
  <c r="AV142" i="1"/>
  <c r="AV143" i="1"/>
  <c r="AV144" i="1"/>
  <c r="AV145" i="1"/>
  <c r="AV146" i="1"/>
  <c r="AV147" i="1"/>
  <c r="AV148" i="1"/>
  <c r="AU142" i="1"/>
  <c r="AU143" i="1"/>
  <c r="AU144" i="1"/>
  <c r="AU145" i="1"/>
  <c r="AU146" i="1"/>
  <c r="AU147" i="1"/>
  <c r="AU148" i="1"/>
  <c r="AV137" i="1"/>
  <c r="AV138" i="1"/>
  <c r="AV139" i="1"/>
  <c r="AV140" i="1"/>
  <c r="AV136" i="1"/>
  <c r="AU137" i="1"/>
  <c r="AU138" i="1"/>
  <c r="AU139" i="1"/>
  <c r="AU140" i="1"/>
  <c r="AU136" i="1"/>
  <c r="AV126" i="1"/>
  <c r="AV127" i="1"/>
  <c r="AV128" i="1"/>
  <c r="AV129" i="1"/>
  <c r="AV130" i="1"/>
  <c r="AV131" i="1"/>
  <c r="AV132" i="1"/>
  <c r="AV133" i="1"/>
  <c r="AV134" i="1"/>
  <c r="AV125" i="1"/>
  <c r="AU126" i="1"/>
  <c r="AU127" i="1"/>
  <c r="AU128" i="1"/>
  <c r="AU129" i="1"/>
  <c r="AU130" i="1"/>
  <c r="AU131" i="1"/>
  <c r="AU132" i="1"/>
  <c r="AU133" i="1"/>
  <c r="AU134" i="1"/>
  <c r="AU125" i="1"/>
  <c r="AV113" i="1"/>
  <c r="AV114" i="1"/>
  <c r="AV115" i="1"/>
  <c r="AV116" i="1"/>
  <c r="AV117" i="1"/>
  <c r="AV118" i="1"/>
  <c r="AV119" i="1"/>
  <c r="AV120" i="1"/>
  <c r="AV121" i="1"/>
  <c r="AV122" i="1"/>
  <c r="AV123" i="1"/>
  <c r="AV112" i="1"/>
  <c r="AU113" i="1"/>
  <c r="AU114" i="1"/>
  <c r="AU115" i="1"/>
  <c r="AU116" i="1"/>
  <c r="AU117" i="1"/>
  <c r="AU118" i="1"/>
  <c r="AU119" i="1"/>
  <c r="AU120" i="1"/>
  <c r="AU121" i="1"/>
  <c r="AU122" i="1"/>
  <c r="AU123" i="1"/>
  <c r="AU112" i="1"/>
  <c r="AU106" i="1"/>
  <c r="AV109" i="1"/>
  <c r="AV107" i="1"/>
  <c r="AV108" i="1"/>
  <c r="AV110" i="1"/>
  <c r="AV106" i="1"/>
  <c r="AU107" i="1"/>
  <c r="AU108" i="1"/>
  <c r="AU109" i="1"/>
  <c r="AU110" i="1"/>
  <c r="AV100" i="1"/>
  <c r="AV101" i="1"/>
  <c r="AV102" i="1"/>
  <c r="AV103" i="1"/>
  <c r="AV104" i="1"/>
  <c r="AU100" i="1"/>
  <c r="AU101" i="1"/>
  <c r="AU102" i="1"/>
  <c r="AU103" i="1"/>
  <c r="AU104" i="1"/>
  <c r="AV95" i="1"/>
  <c r="AV96" i="1"/>
  <c r="AV97" i="1"/>
  <c r="AV98" i="1"/>
  <c r="AU95" i="1"/>
  <c r="AU96" i="1"/>
  <c r="AU97" i="1"/>
  <c r="AU98" i="1"/>
  <c r="AV88" i="1"/>
  <c r="AV89" i="1"/>
  <c r="AV90" i="1"/>
  <c r="AV91" i="1"/>
  <c r="AV92" i="1"/>
  <c r="AV93" i="1"/>
  <c r="AU88" i="1"/>
  <c r="AU89" i="1"/>
  <c r="AU90" i="1"/>
  <c r="AU91" i="1"/>
  <c r="AU92" i="1"/>
  <c r="AU93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70" i="1"/>
  <c r="AV59" i="1"/>
  <c r="AV60" i="1"/>
  <c r="AV61" i="1"/>
  <c r="AV62" i="1"/>
  <c r="AV63" i="1"/>
  <c r="AV64" i="1"/>
  <c r="AV65" i="1"/>
  <c r="AV66" i="1"/>
  <c r="AV67" i="1"/>
  <c r="AV68" i="1"/>
  <c r="AU59" i="1"/>
  <c r="AU60" i="1"/>
  <c r="AU61" i="1"/>
  <c r="AU62" i="1"/>
  <c r="AU63" i="1"/>
  <c r="AU64" i="1"/>
  <c r="AU65" i="1"/>
  <c r="AU66" i="1"/>
  <c r="AU67" i="1"/>
  <c r="AU68" i="1"/>
  <c r="AV42" i="1"/>
  <c r="AV43" i="1"/>
  <c r="AV44" i="1"/>
  <c r="AV45" i="1"/>
  <c r="AV46" i="1"/>
  <c r="AV47" i="1"/>
  <c r="AV48" i="1"/>
  <c r="AV49" i="1"/>
  <c r="AV50" i="1"/>
  <c r="AV51" i="1"/>
  <c r="AV54" i="1"/>
  <c r="AV55" i="1"/>
  <c r="AV56" i="1"/>
  <c r="AV57" i="1"/>
  <c r="AV41" i="1"/>
  <c r="AU42" i="1"/>
  <c r="AU43" i="1"/>
  <c r="AU44" i="1"/>
  <c r="AU45" i="1"/>
  <c r="AU46" i="1"/>
  <c r="AU47" i="1"/>
  <c r="AU48" i="1"/>
  <c r="AU49" i="1"/>
  <c r="AU50" i="1"/>
  <c r="AU51" i="1"/>
  <c r="AU54" i="1"/>
  <c r="AU55" i="1"/>
  <c r="AU56" i="1"/>
  <c r="AU57" i="1"/>
  <c r="AU41" i="1"/>
  <c r="AV29" i="1"/>
  <c r="AV30" i="1"/>
  <c r="AV31" i="1"/>
  <c r="AV32" i="1"/>
  <c r="AV33" i="1"/>
  <c r="AV34" i="1"/>
  <c r="AV36" i="1"/>
  <c r="AV37" i="1"/>
  <c r="AV38" i="1"/>
  <c r="AV39" i="1"/>
  <c r="AV28" i="1"/>
  <c r="AU29" i="1"/>
  <c r="AU30" i="1"/>
  <c r="AU31" i="1"/>
  <c r="AU32" i="1"/>
  <c r="AU33" i="1"/>
  <c r="AU34" i="1"/>
  <c r="AU35" i="1"/>
  <c r="AU36" i="1"/>
  <c r="AU37" i="1"/>
  <c r="AU38" i="1"/>
  <c r="AU39" i="1"/>
  <c r="AU28" i="1"/>
  <c r="AV16" i="1"/>
  <c r="AV17" i="1"/>
  <c r="AV18" i="1"/>
  <c r="AV19" i="1"/>
  <c r="AV20" i="1"/>
  <c r="AV21" i="1"/>
  <c r="AV22" i="1"/>
  <c r="AV23" i="1"/>
  <c r="AV24" i="1"/>
  <c r="AV25" i="1"/>
  <c r="AV26" i="1"/>
  <c r="AV15" i="1"/>
  <c r="AU16" i="1"/>
  <c r="AU17" i="1"/>
  <c r="AU18" i="1"/>
  <c r="AU19" i="1"/>
  <c r="AU20" i="1"/>
  <c r="AU21" i="1"/>
  <c r="AU22" i="1"/>
  <c r="AU23" i="1"/>
  <c r="AU24" i="1"/>
  <c r="AU25" i="1"/>
  <c r="AU26" i="1"/>
  <c r="AU15" i="1"/>
  <c r="AV13" i="1"/>
  <c r="AV7" i="1"/>
  <c r="AV8" i="1"/>
  <c r="AV9" i="1"/>
  <c r="AV10" i="1"/>
  <c r="AV11" i="1"/>
  <c r="AV12" i="1"/>
  <c r="AV6" i="1"/>
  <c r="AU7" i="1"/>
  <c r="AU8" i="1"/>
  <c r="AU9" i="1"/>
  <c r="AU10" i="1"/>
  <c r="AU11" i="1"/>
  <c r="AU12" i="1"/>
  <c r="AU13" i="1"/>
  <c r="AU6" i="1"/>
  <c r="D166" i="1" l="1"/>
  <c r="D167" i="1" s="1"/>
  <c r="D168" i="1" s="1"/>
  <c r="D169" i="1" s="1"/>
  <c r="D170" i="1" s="1"/>
  <c r="D171" i="1" s="1"/>
  <c r="C166" i="1"/>
  <c r="C167" i="1" s="1"/>
  <c r="C168" i="1" s="1"/>
  <c r="C169" i="1" s="1"/>
  <c r="C170" i="1" s="1"/>
  <c r="C171" i="1" s="1"/>
  <c r="D156" i="1"/>
  <c r="D157" i="1" s="1"/>
  <c r="D158" i="1" s="1"/>
  <c r="D159" i="1" s="1"/>
  <c r="D160" i="1" s="1"/>
  <c r="D161" i="1" s="1"/>
  <c r="D162" i="1" s="1"/>
  <c r="D163" i="1" s="1"/>
  <c r="C156" i="1"/>
  <c r="C157" i="1" s="1"/>
  <c r="C158" i="1" s="1"/>
  <c r="C159" i="1" s="1"/>
  <c r="C160" i="1" s="1"/>
  <c r="C161" i="1" s="1"/>
  <c r="C162" i="1" s="1"/>
  <c r="C163" i="1" s="1"/>
  <c r="D143" i="1"/>
  <c r="C143" i="1"/>
  <c r="C137" i="1"/>
  <c r="C138" i="1" s="1"/>
  <c r="C139" i="1" s="1"/>
  <c r="C140" i="1" s="1"/>
  <c r="D126" i="1"/>
  <c r="D127" i="1" s="1"/>
  <c r="D128" i="1" s="1"/>
  <c r="D129" i="1" s="1"/>
  <c r="D130" i="1" s="1"/>
  <c r="D131" i="1" s="1"/>
  <c r="D132" i="1" s="1"/>
  <c r="D133" i="1" s="1"/>
  <c r="D134" i="1" s="1"/>
  <c r="C126" i="1"/>
  <c r="C127" i="1" s="1"/>
  <c r="C128" i="1" s="1"/>
  <c r="C129" i="1" s="1"/>
  <c r="C130" i="1" s="1"/>
  <c r="C131" i="1" s="1"/>
  <c r="C132" i="1" s="1"/>
  <c r="C133" i="1" s="1"/>
  <c r="C134" i="1" s="1"/>
  <c r="D113" i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C113" i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07" i="1"/>
  <c r="C108" i="1" s="1"/>
  <c r="C109" i="1" s="1"/>
  <c r="C110" i="1" s="1"/>
  <c r="D104" i="1"/>
  <c r="C102" i="1"/>
  <c r="C103" i="1" s="1"/>
  <c r="C104" i="1" s="1"/>
  <c r="D97" i="1"/>
  <c r="D98" i="1" s="1"/>
  <c r="C97" i="1"/>
  <c r="C98" i="1" s="1"/>
  <c r="D71" i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D60" i="1"/>
  <c r="D61" i="1" s="1"/>
  <c r="D62" i="1" s="1"/>
  <c r="D63" i="1" s="1"/>
  <c r="D64" i="1" s="1"/>
  <c r="D65" i="1" s="1"/>
  <c r="D66" i="1" s="1"/>
  <c r="D67" i="1" s="1"/>
  <c r="D68" i="1" s="1"/>
  <c r="C60" i="1"/>
  <c r="C61" i="1" s="1"/>
  <c r="C62" i="1" s="1"/>
  <c r="C63" i="1" s="1"/>
  <c r="C64" i="1" s="1"/>
  <c r="C65" i="1" s="1"/>
  <c r="C66" i="1" s="1"/>
  <c r="C67" i="1" s="1"/>
  <c r="C68" i="1" s="1"/>
  <c r="D42" i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C42" i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</calcChain>
</file>

<file path=xl/sharedStrings.xml><?xml version="1.0" encoding="utf-8"?>
<sst xmlns="http://schemas.openxmlformats.org/spreadsheetml/2006/main" count="321" uniqueCount="214">
  <si>
    <t>год</t>
  </si>
  <si>
    <t>№ района</t>
  </si>
  <si>
    <t>№ поселения</t>
  </si>
  <si>
    <t>№ поселения в районе</t>
  </si>
  <si>
    <t xml:space="preserve">Бокситогорский </t>
  </si>
  <si>
    <t>Бокситогорское г.п.</t>
  </si>
  <si>
    <t>Ефимовское г.п.</t>
  </si>
  <si>
    <t>Пикалевское г.п.</t>
  </si>
  <si>
    <t>Большедворское с.п.</t>
  </si>
  <si>
    <t>Борское с.п.</t>
  </si>
  <si>
    <t>Климовское с.п.</t>
  </si>
  <si>
    <t>Лидское с.п.</t>
  </si>
  <si>
    <t>Самойловское с.п.</t>
  </si>
  <si>
    <t>Волосовский</t>
  </si>
  <si>
    <t>Волосовское г.п.</t>
  </si>
  <si>
    <t>Бегуницкое с.п.</t>
  </si>
  <si>
    <t>Беседское с.п.</t>
  </si>
  <si>
    <t>Большеврудское с.п.</t>
  </si>
  <si>
    <t>Губаницкое с.п.</t>
  </si>
  <si>
    <t>Зимитицкое с.п.</t>
  </si>
  <si>
    <t>Изварское с.п.</t>
  </si>
  <si>
    <t>Калитинское с.п.</t>
  </si>
  <si>
    <t>Каложитское с.п.</t>
  </si>
  <si>
    <t>Рабитицкое с.п.</t>
  </si>
  <si>
    <t>Сабское с.п.</t>
  </si>
  <si>
    <t>Сельцовское с.п.</t>
  </si>
  <si>
    <t>Всеволожский</t>
  </si>
  <si>
    <t>Волховский</t>
  </si>
  <si>
    <t>Волховское г.п.</t>
  </si>
  <si>
    <t>Бережковское с.п.</t>
  </si>
  <si>
    <t>Иссадское с.п.</t>
  </si>
  <si>
    <t>Вындиноостровское с.п.</t>
  </si>
  <si>
    <t>Кисельнинское с.п.</t>
  </si>
  <si>
    <t>Пашское с.п.</t>
  </si>
  <si>
    <t>Потанинское с.п.</t>
  </si>
  <si>
    <t>Староладожское с.п.</t>
  </si>
  <si>
    <t>Усадищенское с.п.</t>
  </si>
  <si>
    <t>Хваловское с.п.</t>
  </si>
  <si>
    <t>Дубровское г.п.</t>
  </si>
  <si>
    <t>Кузьмоловское г.п.</t>
  </si>
  <si>
    <t>Морозовское г.п.</t>
  </si>
  <si>
    <t>г. Всеволожск</t>
  </si>
  <si>
    <t>Свердловское г.п.</t>
  </si>
  <si>
    <t>Токсовское г.п.</t>
  </si>
  <si>
    <t>Агалатовское с.п.</t>
  </si>
  <si>
    <t>Бугровское с.п.</t>
  </si>
  <si>
    <t>Куйвозовское с.п.</t>
  </si>
  <si>
    <t>Лесколовское с.п.</t>
  </si>
  <si>
    <t>Муринское с.п.</t>
  </si>
  <si>
    <t>Новодевяткинское с.п.</t>
  </si>
  <si>
    <t>Романовское с.п.</t>
  </si>
  <si>
    <t>Щегловское с.п.</t>
  </si>
  <si>
    <t>Выборгский</t>
  </si>
  <si>
    <t>Высоцкое г.п.</t>
  </si>
  <si>
    <t>Каменногорское г.п.</t>
  </si>
  <si>
    <t>Приморское г.п.</t>
  </si>
  <si>
    <t>Светогорское г.п.</t>
  </si>
  <si>
    <t>Советское г.п.</t>
  </si>
  <si>
    <t>Гончаровское с.п.</t>
  </si>
  <si>
    <t>Красносельское с.п.</t>
  </si>
  <si>
    <t>Первомайское с.п.</t>
  </si>
  <si>
    <t>Полянское с.п</t>
  </si>
  <si>
    <t>Селезневское с.п.</t>
  </si>
  <si>
    <t>Гатчинский</t>
  </si>
  <si>
    <t>Гатчинское г.п.</t>
  </si>
  <si>
    <t>Дружногорское г.п.</t>
  </si>
  <si>
    <t>Сиверское г.п.</t>
  </si>
  <si>
    <t>Таицкое г.п.</t>
  </si>
  <si>
    <t>Большеколпанское с.п.</t>
  </si>
  <si>
    <t>Веревское с.п.</t>
  </si>
  <si>
    <t>Войсковицкое с.п.</t>
  </si>
  <si>
    <t>Елизаветинское с.п.</t>
  </si>
  <si>
    <t>Кобринское с.п.</t>
  </si>
  <si>
    <t>Новосветское с.п.</t>
  </si>
  <si>
    <t>Пудомягское с.п.</t>
  </si>
  <si>
    <t>Пудостьское с.п.</t>
  </si>
  <si>
    <t>Сусанинское с.п.</t>
  </si>
  <si>
    <t>Сяськелевское с.п.</t>
  </si>
  <si>
    <t>Кингисеппский</t>
  </si>
  <si>
    <t>Кингисеппское г.п.</t>
  </si>
  <si>
    <t>Вистинское с.п.</t>
  </si>
  <si>
    <t>Кузёмкинское с.п.</t>
  </si>
  <si>
    <t>Нежновское с.п.</t>
  </si>
  <si>
    <t>Опольевское с.п.</t>
  </si>
  <si>
    <t>Усть-Лужское с.п.</t>
  </si>
  <si>
    <t>Киришский</t>
  </si>
  <si>
    <t>Киришское г.п.</t>
  </si>
  <si>
    <t>Кусинское с.п.</t>
  </si>
  <si>
    <t>Пчёвжинское с.п.</t>
  </si>
  <si>
    <t>Пчевское с.п.</t>
  </si>
  <si>
    <t>Кировский</t>
  </si>
  <si>
    <t>Синявинское г.п.</t>
  </si>
  <si>
    <t>Назиевское г.п.</t>
  </si>
  <si>
    <t>Павловское г.п.</t>
  </si>
  <si>
    <t>Путиловское с.п.</t>
  </si>
  <si>
    <t>Суховское с.п.</t>
  </si>
  <si>
    <t>Лодейнопольское г.п.</t>
  </si>
  <si>
    <t>Свирьстройское г.п.</t>
  </si>
  <si>
    <t>Алёховщинское с.п.</t>
  </si>
  <si>
    <t>Доможировское с.п.</t>
  </si>
  <si>
    <t>Янегское с.п.</t>
  </si>
  <si>
    <t>Лодейнопольский</t>
  </si>
  <si>
    <t>Ломоносовский</t>
  </si>
  <si>
    <t>Большеижорское г.п.</t>
  </si>
  <si>
    <t>Лебяженское г.п.</t>
  </si>
  <si>
    <t>Горбунковское с.п.</t>
  </si>
  <si>
    <t>Гостилицкое с.п.</t>
  </si>
  <si>
    <t>Копорское с.п.</t>
  </si>
  <si>
    <t>Лаголовское с.п.</t>
  </si>
  <si>
    <t>Лопухинское с.п.</t>
  </si>
  <si>
    <t>Низинское с.п.</t>
  </si>
  <si>
    <t>Пениковское с.п.</t>
  </si>
  <si>
    <t>Ропшинское с.п.</t>
  </si>
  <si>
    <t>Русско-Высоцкое с.п.</t>
  </si>
  <si>
    <t>Лужский</t>
  </si>
  <si>
    <t>Лужское г.п.</t>
  </si>
  <si>
    <t xml:space="preserve">Волошовское с.п. </t>
  </si>
  <si>
    <t>Заклинское с.п.</t>
  </si>
  <si>
    <t>Мшинское с.п.</t>
  </si>
  <si>
    <t>Осьминское с.п.</t>
  </si>
  <si>
    <t>Скребловское с.п.</t>
  </si>
  <si>
    <t>Тёсовское с.п.</t>
  </si>
  <si>
    <t>Торковичское с.п.</t>
  </si>
  <si>
    <t>Ям-Тёсовское с.п.</t>
  </si>
  <si>
    <t>Толмачевское г.п.</t>
  </si>
  <si>
    <t>Подпорожский</t>
  </si>
  <si>
    <t>Важинское г.п.</t>
  </si>
  <si>
    <t>Вознесенское г.п.</t>
  </si>
  <si>
    <t>Никольское г.п.</t>
  </si>
  <si>
    <t>Подпорожское г.п.</t>
  </si>
  <si>
    <t>Винницкое с.п.</t>
  </si>
  <si>
    <t>Приозерский</t>
  </si>
  <si>
    <t>Запорожское с.п.</t>
  </si>
  <si>
    <t>Красноозёрное с.п.</t>
  </si>
  <si>
    <t>Петровское с.п.</t>
  </si>
  <si>
    <t xml:space="preserve"> Плодовское с.п.</t>
  </si>
  <si>
    <t>Раздольевское с.п.</t>
  </si>
  <si>
    <t>Ромашкинское с.п.</t>
  </si>
  <si>
    <t>Севастьяновское с.п.</t>
  </si>
  <si>
    <t>Сланцевский</t>
  </si>
  <si>
    <t>Сланцевское г.п.</t>
  </si>
  <si>
    <t>Старопольское с.п.</t>
  </si>
  <si>
    <t>Сосновоборский</t>
  </si>
  <si>
    <t>г.Сосновый Бор</t>
  </si>
  <si>
    <t>Тихвинский</t>
  </si>
  <si>
    <t>Тихвинское г.п.</t>
  </si>
  <si>
    <t>Тосненский</t>
  </si>
  <si>
    <t>Рябовское г.п.</t>
  </si>
  <si>
    <t>Лисинское с.п.</t>
  </si>
  <si>
    <t>Нурминское с.п.</t>
  </si>
  <si>
    <t>Тельмановское с.п.</t>
  </si>
  <si>
    <t>Трубникоборское с.п.</t>
  </si>
  <si>
    <t>Ганьковское с.п.</t>
  </si>
  <si>
    <t>Горское с.п.</t>
  </si>
  <si>
    <t>Коськовское с.п.</t>
  </si>
  <si>
    <t>Мелегежское с.п.</t>
  </si>
  <si>
    <t>Пашозёрское с.п.</t>
  </si>
  <si>
    <t>Цвылевское с.п.</t>
  </si>
  <si>
    <t>Шугозёрское с.п.</t>
  </si>
  <si>
    <t>Заневское г.п.</t>
  </si>
  <si>
    <t>г. Сертолово</t>
  </si>
  <si>
    <t>Колтушское с.п.</t>
  </si>
  <si>
    <t>Новоладожское г.п.</t>
  </si>
  <si>
    <t>Сясьстройское г.п.</t>
  </si>
  <si>
    <t>Вырицкое г.п.</t>
  </si>
  <si>
    <t>Коммунаровское г.п.</t>
  </si>
  <si>
    <t>Аннинское г.п.</t>
  </si>
  <si>
    <t>Рождественское с.п.</t>
  </si>
  <si>
    <t>Фёдоровское г.п.</t>
  </si>
  <si>
    <t>5380946,69</t>
  </si>
  <si>
    <t>1492459,1</t>
  </si>
  <si>
    <t>5779437</t>
  </si>
  <si>
    <t>Всего светодиодных светильников, шт.</t>
  </si>
  <si>
    <t>Всего газоразрядных светильников, шт.</t>
  </si>
  <si>
    <t>Всего светильников, шт.</t>
  </si>
  <si>
    <t>Средний тариф, руб./кВт∙ч</t>
  </si>
  <si>
    <r>
      <t>Потребление электрической энергии за 2018 год, кВт</t>
    </r>
    <r>
      <rPr>
        <sz val="16"/>
        <color theme="1"/>
        <rFont val="Calibri"/>
        <family val="2"/>
        <charset val="204"/>
      </rPr>
      <t>∙</t>
    </r>
    <r>
      <rPr>
        <sz val="16"/>
        <color theme="1"/>
        <rFont val="Times New Roman"/>
        <family val="1"/>
        <charset val="204"/>
      </rPr>
      <t>ч</t>
    </r>
  </si>
  <si>
    <t>Оплата электрической энергии за 2018 год, руб.</t>
  </si>
  <si>
    <t>70 Вт</t>
  </si>
  <si>
    <t>100 Вт</t>
  </si>
  <si>
    <t>125 Вт</t>
  </si>
  <si>
    <t>150 Вт</t>
  </si>
  <si>
    <t>250 Вт</t>
  </si>
  <si>
    <t>400 Вт</t>
  </si>
  <si>
    <t>20 Вт</t>
  </si>
  <si>
    <t>25 Вт</t>
  </si>
  <si>
    <t>32 Вт</t>
  </si>
  <si>
    <t>30 Вт</t>
  </si>
  <si>
    <t>38 Вт</t>
  </si>
  <si>
    <t>40 Вт</t>
  </si>
  <si>
    <t>48 Вт</t>
  </si>
  <si>
    <t>50 Вт</t>
  </si>
  <si>
    <t>55 Вт</t>
  </si>
  <si>
    <t>60 Вт</t>
  </si>
  <si>
    <t>64 Вт</t>
  </si>
  <si>
    <t>75 Вт</t>
  </si>
  <si>
    <t>80 Вт</t>
  </si>
  <si>
    <t>85 Вт</t>
  </si>
  <si>
    <t>90 Вт</t>
  </si>
  <si>
    <t>95 Вт</t>
  </si>
  <si>
    <t>96 Вт</t>
  </si>
  <si>
    <t>120 Вт</t>
  </si>
  <si>
    <t>128 Вт</t>
  </si>
  <si>
    <t>180 Вт</t>
  </si>
  <si>
    <t>192 Вт</t>
  </si>
  <si>
    <t>220 Вт</t>
  </si>
  <si>
    <t>240 Вт</t>
  </si>
  <si>
    <t>н/д</t>
  </si>
  <si>
    <t>Муниципальный район/ городской округ</t>
  </si>
  <si>
    <t>Муниципальное образование</t>
  </si>
  <si>
    <t>ДРЛ, шт.</t>
  </si>
  <si>
    <t>Светодиодные светильники, шт.</t>
  </si>
  <si>
    <t>ДНаТ, шт.</t>
  </si>
  <si>
    <t>Информация о потребности в модернизации систем наружного освещения на светодиодные аналоги на территории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</si>
</sst>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;[Red]0.0"/>
  </numFmts>
  <fonts count="10" x14ac:knownFonts="1"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" fillId="0" borderId="0"/>
    <xf numFmtId="165" fontId="5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2" fillId="0" borderId="15" xfId="0" applyFont="1" applyFill="1" applyBorder="1" applyAlignment="1"/>
    <xf numFmtId="2" fontId="2" fillId="0" borderId="15" xfId="0" applyNumberFormat="1" applyFont="1" applyFill="1" applyBorder="1" applyAlignment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166" fontId="2" fillId="0" borderId="30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2" fillId="0" borderId="8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166" fontId="2" fillId="0" borderId="31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166" fontId="2" fillId="0" borderId="39" xfId="0" applyNumberFormat="1" applyFont="1" applyFill="1" applyBorder="1" applyAlignment="1">
      <alignment horizontal="right"/>
    </xf>
    <xf numFmtId="166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7" fillId="0" borderId="0" xfId="0" applyFont="1" applyFill="1" applyBorder="1"/>
    <xf numFmtId="166" fontId="7" fillId="0" borderId="0" xfId="0" applyNumberFormat="1" applyFont="1" applyFill="1" applyBorder="1"/>
    <xf numFmtId="2" fontId="7" fillId="0" borderId="0" xfId="0" applyNumberFormat="1" applyFont="1" applyFill="1" applyBorder="1"/>
    <xf numFmtId="166" fontId="2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7" xfId="0" applyFont="1" applyFill="1" applyBorder="1"/>
    <xf numFmtId="0" fontId="9" fillId="0" borderId="18" xfId="0" applyFont="1" applyFill="1" applyBorder="1"/>
  </cellXfs>
  <cellStyles count="10">
    <cellStyle name="Денежный 2" xfId="3"/>
    <cellStyle name="Обычный" xfId="0" builtinId="0"/>
    <cellStyle name="Обычный 2" xfId="2"/>
    <cellStyle name="Обычный 3" xfId="4"/>
    <cellStyle name="Обычный 4" xfId="5"/>
    <cellStyle name="Обычный 5" xfId="7"/>
    <cellStyle name="Обычный 6" xfId="8"/>
    <cellStyle name="Обычный 7" xfId="1"/>
    <cellStyle name="Финансовый 2" xfId="6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5"/>
  <sheetViews>
    <sheetView tabSelected="1" zoomScale="50" zoomScaleNormal="50" workbookViewId="0">
      <pane ySplit="4" topLeftCell="A5" activePane="bottomLeft" state="frozen"/>
      <selection pane="bottomLeft" activeCell="AA16" sqref="AA16"/>
    </sheetView>
  </sheetViews>
  <sheetFormatPr defaultRowHeight="21" x14ac:dyDescent="0.4"/>
  <cols>
    <col min="1" max="1" width="5.2109375" style="1" customWidth="1"/>
    <col min="2" max="2" width="6.92578125" style="1" customWidth="1"/>
    <col min="3" max="3" width="9.5703125" style="1" customWidth="1"/>
    <col min="4" max="4" width="11" style="1" customWidth="1"/>
    <col min="5" max="5" width="15.5" style="1" customWidth="1"/>
    <col min="6" max="6" width="21.35546875" style="1" customWidth="1"/>
    <col min="7" max="8" width="5" style="1" customWidth="1"/>
    <col min="9" max="9" width="5.140625" style="1" customWidth="1"/>
    <col min="10" max="10" width="5.2109375" style="1" customWidth="1"/>
    <col min="11" max="11" width="5.35546875" style="1" customWidth="1"/>
    <col min="12" max="12" width="5.640625" style="1" customWidth="1"/>
    <col min="13" max="13" width="4.640625" style="1" customWidth="1"/>
    <col min="14" max="15" width="5.140625" style="1" customWidth="1"/>
    <col min="16" max="16" width="5.42578125" style="1" customWidth="1"/>
    <col min="17" max="17" width="5.5703125" style="1" customWidth="1"/>
    <col min="18" max="18" width="5.42578125" style="1" customWidth="1"/>
    <col min="19" max="19" width="4.7109375" style="1" customWidth="1"/>
    <col min="20" max="23" width="5" style="1" customWidth="1"/>
    <col min="24" max="24" width="4.5703125" style="1" customWidth="1"/>
    <col min="25" max="25" width="4.78515625" style="1" customWidth="1"/>
    <col min="26" max="26" width="4.640625" style="1" customWidth="1"/>
    <col min="27" max="27" width="4.42578125" style="1" customWidth="1"/>
    <col min="28" max="28" width="4.7109375" style="1" customWidth="1"/>
    <col min="29" max="30" width="4.35546875" style="1" customWidth="1"/>
    <col min="31" max="31" width="4.5703125" style="1" customWidth="1"/>
    <col min="32" max="32" width="4.7109375" style="1" customWidth="1"/>
    <col min="33" max="33" width="4.92578125" style="1" customWidth="1"/>
    <col min="34" max="34" width="4.640625" style="1" customWidth="1"/>
    <col min="35" max="35" width="4.78515625" style="1" customWidth="1"/>
    <col min="36" max="36" width="4.35546875" style="1" customWidth="1"/>
    <col min="37" max="37" width="5.140625" style="1" customWidth="1"/>
    <col min="38" max="38" width="5.42578125" style="1" customWidth="1"/>
    <col min="39" max="40" width="5.5703125" style="1" customWidth="1"/>
    <col min="41" max="41" width="5.5" style="1" customWidth="1"/>
    <col min="42" max="42" width="5.140625" style="1" customWidth="1"/>
    <col min="43" max="43" width="5.2109375" style="1" customWidth="1"/>
    <col min="44" max="45" width="5.78515625" style="1" customWidth="1"/>
    <col min="46" max="46" width="12.5703125" style="1" customWidth="1"/>
    <col min="47" max="47" width="14" style="1" customWidth="1"/>
    <col min="48" max="48" width="13.140625" style="1" customWidth="1"/>
    <col min="49" max="49" width="17.28515625" style="1" customWidth="1"/>
    <col min="50" max="50" width="15.35546875" style="1" customWidth="1"/>
    <col min="51" max="51" width="9.85546875" style="1" customWidth="1"/>
    <col min="52" max="16384" width="9.140625" style="1"/>
  </cols>
  <sheetData>
    <row r="1" spans="1:51" x14ac:dyDescent="0.4">
      <c r="G1" s="2" t="s">
        <v>213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51" ht="21.6" thickBot="1" x14ac:dyDescent="0.45"/>
    <row r="3" spans="1:51" ht="21.6" thickBot="1" x14ac:dyDescent="0.45">
      <c r="A3" s="3" t="s">
        <v>0</v>
      </c>
      <c r="B3" s="4" t="s">
        <v>1</v>
      </c>
      <c r="C3" s="5" t="s">
        <v>2</v>
      </c>
      <c r="D3" s="4" t="s">
        <v>3</v>
      </c>
      <c r="E3" s="5" t="s">
        <v>208</v>
      </c>
      <c r="F3" s="4" t="s">
        <v>209</v>
      </c>
      <c r="G3" s="6" t="s">
        <v>210</v>
      </c>
      <c r="H3" s="7"/>
      <c r="I3" s="7"/>
      <c r="J3" s="7"/>
      <c r="K3" s="7"/>
      <c r="L3" s="8"/>
      <c r="M3" s="9" t="s">
        <v>212</v>
      </c>
      <c r="N3" s="10"/>
      <c r="O3" s="10"/>
      <c r="P3" s="10"/>
      <c r="Q3" s="10"/>
      <c r="R3" s="11"/>
      <c r="S3" s="12" t="s">
        <v>211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4" t="s">
        <v>172</v>
      </c>
      <c r="AU3" s="4" t="s">
        <v>173</v>
      </c>
      <c r="AV3" s="14" t="s">
        <v>174</v>
      </c>
      <c r="AW3" s="4" t="s">
        <v>176</v>
      </c>
      <c r="AX3" s="4" t="s">
        <v>177</v>
      </c>
      <c r="AY3" s="15" t="s">
        <v>175</v>
      </c>
    </row>
    <row r="4" spans="1:51" ht="62.4" customHeight="1" thickBot="1" x14ac:dyDescent="0.45">
      <c r="A4" s="16"/>
      <c r="B4" s="17"/>
      <c r="C4" s="18"/>
      <c r="D4" s="17"/>
      <c r="E4" s="18"/>
      <c r="F4" s="17"/>
      <c r="G4" s="19" t="s">
        <v>178</v>
      </c>
      <c r="H4" s="20" t="s">
        <v>179</v>
      </c>
      <c r="I4" s="20" t="s">
        <v>180</v>
      </c>
      <c r="J4" s="20" t="s">
        <v>181</v>
      </c>
      <c r="K4" s="20" t="s">
        <v>182</v>
      </c>
      <c r="L4" s="21" t="s">
        <v>183</v>
      </c>
      <c r="M4" s="19" t="s">
        <v>178</v>
      </c>
      <c r="N4" s="20" t="s">
        <v>179</v>
      </c>
      <c r="O4" s="20" t="s">
        <v>180</v>
      </c>
      <c r="P4" s="20" t="s">
        <v>181</v>
      </c>
      <c r="Q4" s="20" t="s">
        <v>182</v>
      </c>
      <c r="R4" s="21" t="s">
        <v>183</v>
      </c>
      <c r="S4" s="22" t="s">
        <v>184</v>
      </c>
      <c r="T4" s="20" t="s">
        <v>185</v>
      </c>
      <c r="U4" s="23" t="s">
        <v>186</v>
      </c>
      <c r="V4" s="23" t="s">
        <v>187</v>
      </c>
      <c r="W4" s="23" t="s">
        <v>188</v>
      </c>
      <c r="X4" s="20" t="s">
        <v>189</v>
      </c>
      <c r="Y4" s="20" t="s">
        <v>190</v>
      </c>
      <c r="Z4" s="20" t="s">
        <v>191</v>
      </c>
      <c r="AA4" s="20" t="s">
        <v>192</v>
      </c>
      <c r="AB4" s="20" t="s">
        <v>193</v>
      </c>
      <c r="AC4" s="20" t="s">
        <v>194</v>
      </c>
      <c r="AD4" s="20" t="s">
        <v>178</v>
      </c>
      <c r="AE4" s="20" t="s">
        <v>195</v>
      </c>
      <c r="AF4" s="20" t="s">
        <v>196</v>
      </c>
      <c r="AG4" s="20" t="s">
        <v>197</v>
      </c>
      <c r="AH4" s="20" t="s">
        <v>198</v>
      </c>
      <c r="AI4" s="20" t="s">
        <v>199</v>
      </c>
      <c r="AJ4" s="20" t="s">
        <v>200</v>
      </c>
      <c r="AK4" s="20" t="s">
        <v>179</v>
      </c>
      <c r="AL4" s="20" t="s">
        <v>201</v>
      </c>
      <c r="AM4" s="20" t="s">
        <v>180</v>
      </c>
      <c r="AN4" s="20" t="s">
        <v>202</v>
      </c>
      <c r="AO4" s="20" t="s">
        <v>181</v>
      </c>
      <c r="AP4" s="20" t="s">
        <v>203</v>
      </c>
      <c r="AQ4" s="20" t="s">
        <v>204</v>
      </c>
      <c r="AR4" s="20" t="s">
        <v>205</v>
      </c>
      <c r="AS4" s="24" t="s">
        <v>206</v>
      </c>
      <c r="AT4" s="17"/>
      <c r="AU4" s="17"/>
      <c r="AV4" s="25"/>
      <c r="AW4" s="17"/>
      <c r="AX4" s="17"/>
      <c r="AY4" s="26"/>
    </row>
    <row r="5" spans="1:51" ht="21.6" thickBot="1" x14ac:dyDescent="0.45">
      <c r="A5" s="27"/>
      <c r="B5" s="28" t="s">
        <v>4</v>
      </c>
      <c r="C5" s="28"/>
      <c r="D5" s="28"/>
      <c r="E5" s="28"/>
      <c r="F5" s="29"/>
      <c r="G5" s="30"/>
      <c r="H5" s="29"/>
      <c r="I5" s="29"/>
      <c r="J5" s="29"/>
      <c r="K5" s="29"/>
      <c r="L5" s="31"/>
      <c r="M5" s="30"/>
      <c r="N5" s="29"/>
      <c r="O5" s="29"/>
      <c r="P5" s="29"/>
      <c r="Q5" s="29"/>
      <c r="R5" s="31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2"/>
      <c r="AU5" s="29"/>
      <c r="AV5" s="32"/>
      <c r="AW5" s="29"/>
      <c r="AX5" s="32"/>
      <c r="AY5" s="33"/>
    </row>
    <row r="6" spans="1:51" x14ac:dyDescent="0.4">
      <c r="A6" s="34">
        <v>2018</v>
      </c>
      <c r="B6" s="35">
        <v>1</v>
      </c>
      <c r="C6" s="36">
        <v>1</v>
      </c>
      <c r="D6" s="36">
        <v>1</v>
      </c>
      <c r="E6" s="36"/>
      <c r="F6" s="99" t="s">
        <v>5</v>
      </c>
      <c r="G6" s="37"/>
      <c r="H6" s="38"/>
      <c r="I6" s="38"/>
      <c r="J6" s="38"/>
      <c r="K6" s="38">
        <v>160</v>
      </c>
      <c r="L6" s="39"/>
      <c r="M6" s="37"/>
      <c r="N6" s="38"/>
      <c r="O6" s="38"/>
      <c r="P6" s="38">
        <v>31</v>
      </c>
      <c r="Q6" s="38"/>
      <c r="R6" s="39"/>
      <c r="S6" s="40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>
        <v>484</v>
      </c>
      <c r="AG6" s="38"/>
      <c r="AH6" s="38"/>
      <c r="AI6" s="38"/>
      <c r="AJ6" s="38"/>
      <c r="AK6" s="38">
        <v>691</v>
      </c>
      <c r="AL6" s="38"/>
      <c r="AM6" s="38"/>
      <c r="AN6" s="38"/>
      <c r="AO6" s="38"/>
      <c r="AP6" s="38"/>
      <c r="AQ6" s="38"/>
      <c r="AR6" s="38"/>
      <c r="AS6" s="41"/>
      <c r="AT6" s="42">
        <f>SUM(S6:AS6)</f>
        <v>1175</v>
      </c>
      <c r="AU6" s="43">
        <f t="shared" ref="AU6:AU13" si="0">SUM(G6:R6)</f>
        <v>191</v>
      </c>
      <c r="AV6" s="42">
        <f t="shared" ref="AV6:AV13" si="1">SUM(G6:AS6)</f>
        <v>1366</v>
      </c>
      <c r="AW6" s="44">
        <v>580098</v>
      </c>
      <c r="AX6" s="45">
        <v>4751323.6399999997</v>
      </c>
      <c r="AY6" s="46">
        <f>AX6/AW6</f>
        <v>8.1905533892549176</v>
      </c>
    </row>
    <row r="7" spans="1:51" x14ac:dyDescent="0.4">
      <c r="A7" s="47">
        <v>2018</v>
      </c>
      <c r="B7" s="48"/>
      <c r="C7" s="49">
        <v>2</v>
      </c>
      <c r="D7" s="49">
        <v>2</v>
      </c>
      <c r="E7" s="49"/>
      <c r="F7" s="100" t="s">
        <v>6</v>
      </c>
      <c r="G7" s="50"/>
      <c r="H7" s="51"/>
      <c r="I7" s="51"/>
      <c r="J7" s="51"/>
      <c r="K7" s="51">
        <v>432</v>
      </c>
      <c r="L7" s="52"/>
      <c r="M7" s="50"/>
      <c r="N7" s="51"/>
      <c r="O7" s="51"/>
      <c r="P7" s="51"/>
      <c r="Q7" s="51"/>
      <c r="R7" s="52"/>
      <c r="S7" s="53"/>
      <c r="T7" s="51"/>
      <c r="U7" s="51"/>
      <c r="V7" s="51"/>
      <c r="W7" s="51"/>
      <c r="X7" s="51"/>
      <c r="Y7" s="51"/>
      <c r="Z7" s="51">
        <v>82</v>
      </c>
      <c r="AA7" s="51"/>
      <c r="AB7" s="51">
        <v>30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4"/>
      <c r="AT7" s="55">
        <f t="shared" ref="AT7:AT13" si="2">SUM(S7:AS7)</f>
        <v>112</v>
      </c>
      <c r="AU7" s="56">
        <f t="shared" si="0"/>
        <v>432</v>
      </c>
      <c r="AV7" s="55">
        <f t="shared" si="1"/>
        <v>544</v>
      </c>
      <c r="AW7" s="57">
        <v>280734</v>
      </c>
      <c r="AX7" s="58">
        <v>2394243.5</v>
      </c>
      <c r="AY7" s="59">
        <f t="shared" ref="AY7:AY13" si="3">AX7/AW7</f>
        <v>8.5285127558471725</v>
      </c>
    </row>
    <row r="8" spans="1:51" x14ac:dyDescent="0.4">
      <c r="A8" s="47">
        <v>2018</v>
      </c>
      <c r="B8" s="48"/>
      <c r="C8" s="49">
        <v>3</v>
      </c>
      <c r="D8" s="49">
        <v>3</v>
      </c>
      <c r="E8" s="49"/>
      <c r="F8" s="100" t="s">
        <v>7</v>
      </c>
      <c r="G8" s="50"/>
      <c r="H8" s="51"/>
      <c r="I8" s="51"/>
      <c r="J8" s="51"/>
      <c r="K8" s="51">
        <v>1095</v>
      </c>
      <c r="L8" s="52"/>
      <c r="M8" s="50"/>
      <c r="N8" s="51"/>
      <c r="O8" s="51"/>
      <c r="P8" s="51"/>
      <c r="Q8" s="51">
        <v>360</v>
      </c>
      <c r="R8" s="52"/>
      <c r="S8" s="53"/>
      <c r="T8" s="51"/>
      <c r="U8" s="51"/>
      <c r="V8" s="51"/>
      <c r="W8" s="51"/>
      <c r="X8" s="51"/>
      <c r="Y8" s="51"/>
      <c r="Z8" s="51"/>
      <c r="AA8" s="51"/>
      <c r="AB8" s="51">
        <v>39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4"/>
      <c r="AT8" s="55">
        <f t="shared" si="2"/>
        <v>39</v>
      </c>
      <c r="AU8" s="56">
        <f t="shared" si="0"/>
        <v>1455</v>
      </c>
      <c r="AV8" s="55">
        <f t="shared" si="1"/>
        <v>1494</v>
      </c>
      <c r="AW8" s="57">
        <v>1386556</v>
      </c>
      <c r="AX8" s="58">
        <v>11338141.83</v>
      </c>
      <c r="AY8" s="59">
        <f t="shared" si="3"/>
        <v>8.1771971921797597</v>
      </c>
    </row>
    <row r="9" spans="1:51" x14ac:dyDescent="0.4">
      <c r="A9" s="47">
        <v>2018</v>
      </c>
      <c r="B9" s="48"/>
      <c r="C9" s="49">
        <v>4</v>
      </c>
      <c r="D9" s="49">
        <v>4</v>
      </c>
      <c r="E9" s="49"/>
      <c r="F9" s="100" t="s">
        <v>8</v>
      </c>
      <c r="G9" s="50"/>
      <c r="H9" s="51"/>
      <c r="I9" s="51"/>
      <c r="J9" s="51"/>
      <c r="K9" s="51">
        <v>432</v>
      </c>
      <c r="L9" s="52"/>
      <c r="M9" s="50"/>
      <c r="N9" s="51"/>
      <c r="O9" s="51"/>
      <c r="P9" s="51"/>
      <c r="Q9" s="51"/>
      <c r="R9" s="52"/>
      <c r="S9" s="53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4"/>
      <c r="AT9" s="55">
        <f t="shared" si="2"/>
        <v>0</v>
      </c>
      <c r="AU9" s="56">
        <f t="shared" si="0"/>
        <v>432</v>
      </c>
      <c r="AV9" s="55">
        <f t="shared" si="1"/>
        <v>432</v>
      </c>
      <c r="AW9" s="57">
        <v>60988</v>
      </c>
      <c r="AX9" s="58">
        <v>505476.52</v>
      </c>
      <c r="AY9" s="59">
        <f t="shared" si="3"/>
        <v>8.2881307798255399</v>
      </c>
    </row>
    <row r="10" spans="1:51" x14ac:dyDescent="0.4">
      <c r="A10" s="47">
        <v>2018</v>
      </c>
      <c r="B10" s="48"/>
      <c r="C10" s="49">
        <v>5</v>
      </c>
      <c r="D10" s="49">
        <v>5</v>
      </c>
      <c r="E10" s="49"/>
      <c r="F10" s="100" t="s">
        <v>9</v>
      </c>
      <c r="G10" s="50"/>
      <c r="H10" s="51"/>
      <c r="I10" s="51"/>
      <c r="J10" s="51"/>
      <c r="K10" s="51">
        <v>40</v>
      </c>
      <c r="L10" s="52"/>
      <c r="M10" s="50"/>
      <c r="N10" s="51"/>
      <c r="O10" s="51"/>
      <c r="P10" s="51"/>
      <c r="Q10" s="51"/>
      <c r="R10" s="52"/>
      <c r="S10" s="53"/>
      <c r="T10" s="51"/>
      <c r="U10" s="51"/>
      <c r="V10" s="51"/>
      <c r="W10" s="51"/>
      <c r="X10" s="51"/>
      <c r="Y10" s="51"/>
      <c r="Z10" s="51"/>
      <c r="AA10" s="51"/>
      <c r="AB10" s="51">
        <v>159</v>
      </c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4"/>
      <c r="AT10" s="55">
        <f t="shared" si="2"/>
        <v>159</v>
      </c>
      <c r="AU10" s="56">
        <f t="shared" si="0"/>
        <v>40</v>
      </c>
      <c r="AV10" s="55">
        <f t="shared" si="1"/>
        <v>199</v>
      </c>
      <c r="AW10" s="57">
        <v>174596</v>
      </c>
      <c r="AX10" s="58">
        <v>1245046</v>
      </c>
      <c r="AY10" s="59">
        <f t="shared" si="3"/>
        <v>7.1310110197255376</v>
      </c>
    </row>
    <row r="11" spans="1:51" x14ac:dyDescent="0.4">
      <c r="A11" s="47">
        <v>2018</v>
      </c>
      <c r="B11" s="48"/>
      <c r="C11" s="49">
        <v>6</v>
      </c>
      <c r="D11" s="49">
        <v>6</v>
      </c>
      <c r="E11" s="49"/>
      <c r="F11" s="100" t="s">
        <v>10</v>
      </c>
      <c r="G11" s="50"/>
      <c r="H11" s="51"/>
      <c r="I11" s="51"/>
      <c r="J11" s="51"/>
      <c r="K11" s="51">
        <v>144</v>
      </c>
      <c r="L11" s="52"/>
      <c r="M11" s="50"/>
      <c r="N11" s="51"/>
      <c r="O11" s="51"/>
      <c r="P11" s="51"/>
      <c r="Q11" s="51"/>
      <c r="R11" s="52"/>
      <c r="S11" s="53"/>
      <c r="T11" s="51"/>
      <c r="U11" s="51"/>
      <c r="V11" s="51"/>
      <c r="W11" s="51"/>
      <c r="X11" s="51"/>
      <c r="Y11" s="51"/>
      <c r="Z11" s="51">
        <v>102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4"/>
      <c r="AT11" s="55">
        <f t="shared" si="2"/>
        <v>102</v>
      </c>
      <c r="AU11" s="56">
        <f t="shared" si="0"/>
        <v>144</v>
      </c>
      <c r="AV11" s="55">
        <f t="shared" si="1"/>
        <v>246</v>
      </c>
      <c r="AW11" s="57">
        <v>80851</v>
      </c>
      <c r="AX11" s="58">
        <v>667284</v>
      </c>
      <c r="AY11" s="59">
        <f t="shared" si="3"/>
        <v>8.2532559894126241</v>
      </c>
    </row>
    <row r="12" spans="1:51" x14ac:dyDescent="0.4">
      <c r="A12" s="47">
        <v>2018</v>
      </c>
      <c r="B12" s="48"/>
      <c r="C12" s="49">
        <v>7</v>
      </c>
      <c r="D12" s="49">
        <v>7</v>
      </c>
      <c r="E12" s="49"/>
      <c r="F12" s="100" t="s">
        <v>11</v>
      </c>
      <c r="G12" s="50"/>
      <c r="H12" s="51"/>
      <c r="I12" s="51"/>
      <c r="J12" s="51">
        <v>158</v>
      </c>
      <c r="K12" s="51">
        <v>491</v>
      </c>
      <c r="L12" s="52"/>
      <c r="M12" s="50"/>
      <c r="N12" s="51"/>
      <c r="O12" s="51"/>
      <c r="P12" s="51"/>
      <c r="Q12" s="51"/>
      <c r="R12" s="52"/>
      <c r="S12" s="53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>
        <v>18</v>
      </c>
      <c r="AN12" s="51"/>
      <c r="AO12" s="51"/>
      <c r="AP12" s="51"/>
      <c r="AQ12" s="51"/>
      <c r="AR12" s="51"/>
      <c r="AS12" s="54"/>
      <c r="AT12" s="55">
        <f t="shared" si="2"/>
        <v>18</v>
      </c>
      <c r="AU12" s="56">
        <f t="shared" si="0"/>
        <v>649</v>
      </c>
      <c r="AV12" s="55">
        <f t="shared" si="1"/>
        <v>667</v>
      </c>
      <c r="AW12" s="57">
        <v>418773</v>
      </c>
      <c r="AX12" s="58">
        <v>3684380</v>
      </c>
      <c r="AY12" s="59">
        <f t="shared" si="3"/>
        <v>8.798036167565721</v>
      </c>
    </row>
    <row r="13" spans="1:51" ht="21.6" thickBot="1" x14ac:dyDescent="0.45">
      <c r="A13" s="60">
        <v>2018</v>
      </c>
      <c r="B13" s="61"/>
      <c r="C13" s="62">
        <v>8</v>
      </c>
      <c r="D13" s="62">
        <v>8</v>
      </c>
      <c r="E13" s="62"/>
      <c r="F13" s="101" t="s">
        <v>12</v>
      </c>
      <c r="G13" s="63"/>
      <c r="H13" s="64"/>
      <c r="I13" s="64"/>
      <c r="J13" s="64"/>
      <c r="K13" s="64">
        <v>84</v>
      </c>
      <c r="L13" s="65"/>
      <c r="M13" s="63"/>
      <c r="N13" s="64"/>
      <c r="O13" s="64"/>
      <c r="P13" s="64"/>
      <c r="Q13" s="64"/>
      <c r="R13" s="65"/>
      <c r="S13" s="66"/>
      <c r="T13" s="64"/>
      <c r="U13" s="64"/>
      <c r="V13" s="64"/>
      <c r="W13" s="64"/>
      <c r="X13" s="64"/>
      <c r="Y13" s="64"/>
      <c r="Z13" s="64">
        <v>164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7"/>
      <c r="AT13" s="68">
        <f t="shared" si="2"/>
        <v>164</v>
      </c>
      <c r="AU13" s="69">
        <f t="shared" si="0"/>
        <v>84</v>
      </c>
      <c r="AV13" s="68">
        <f t="shared" si="1"/>
        <v>248</v>
      </c>
      <c r="AW13" s="70">
        <v>202161</v>
      </c>
      <c r="AX13" s="71">
        <v>1769300</v>
      </c>
      <c r="AY13" s="72">
        <f t="shared" si="3"/>
        <v>8.7519353386657173</v>
      </c>
    </row>
    <row r="14" spans="1:51" ht="21.6" thickBot="1" x14ac:dyDescent="0.45">
      <c r="A14" s="27"/>
      <c r="B14" s="28" t="s">
        <v>13</v>
      </c>
      <c r="C14" s="28"/>
      <c r="D14" s="28"/>
      <c r="E14" s="28"/>
      <c r="F14" s="102"/>
      <c r="G14" s="74"/>
      <c r="H14" s="75"/>
      <c r="I14" s="75"/>
      <c r="J14" s="75"/>
      <c r="K14" s="75"/>
      <c r="L14" s="76"/>
      <c r="M14" s="74"/>
      <c r="N14" s="75"/>
      <c r="O14" s="75"/>
      <c r="P14" s="75"/>
      <c r="Q14" s="75"/>
      <c r="R14" s="76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7"/>
      <c r="AU14" s="75"/>
      <c r="AV14" s="77"/>
      <c r="AW14" s="78"/>
      <c r="AX14" s="79"/>
      <c r="AY14" s="80"/>
    </row>
    <row r="15" spans="1:51" x14ac:dyDescent="0.4">
      <c r="A15" s="34">
        <v>2018</v>
      </c>
      <c r="B15" s="35">
        <v>2</v>
      </c>
      <c r="C15" s="36">
        <v>9</v>
      </c>
      <c r="D15" s="36">
        <v>1</v>
      </c>
      <c r="E15" s="36"/>
      <c r="F15" s="103" t="s">
        <v>14</v>
      </c>
      <c r="G15" s="37"/>
      <c r="H15" s="38"/>
      <c r="I15" s="38"/>
      <c r="J15" s="38">
        <v>130</v>
      </c>
      <c r="K15" s="38"/>
      <c r="L15" s="39"/>
      <c r="M15" s="37"/>
      <c r="N15" s="38"/>
      <c r="O15" s="38"/>
      <c r="P15" s="38"/>
      <c r="Q15" s="38"/>
      <c r="R15" s="39">
        <v>130</v>
      </c>
      <c r="S15" s="40"/>
      <c r="T15" s="38"/>
      <c r="U15" s="38"/>
      <c r="V15" s="38"/>
      <c r="W15" s="38"/>
      <c r="X15" s="38"/>
      <c r="Y15" s="38"/>
      <c r="Z15" s="38"/>
      <c r="AA15" s="38"/>
      <c r="AB15" s="38">
        <v>710</v>
      </c>
      <c r="AC15" s="38"/>
      <c r="AD15" s="38"/>
      <c r="AE15" s="38"/>
      <c r="AF15" s="38"/>
      <c r="AG15" s="38"/>
      <c r="AH15" s="38">
        <v>20</v>
      </c>
      <c r="AI15" s="38"/>
      <c r="AJ15" s="38"/>
      <c r="AK15" s="38">
        <v>8</v>
      </c>
      <c r="AL15" s="38"/>
      <c r="AM15" s="38"/>
      <c r="AN15" s="38"/>
      <c r="AO15" s="38"/>
      <c r="AP15" s="38"/>
      <c r="AQ15" s="38"/>
      <c r="AR15" s="38"/>
      <c r="AS15" s="41"/>
      <c r="AT15" s="42">
        <f>SUM(S15:AS15)</f>
        <v>738</v>
      </c>
      <c r="AU15" s="43">
        <f t="shared" ref="AU15:AU26" si="4">SUM(G15:R15)</f>
        <v>260</v>
      </c>
      <c r="AV15" s="42">
        <f t="shared" ref="AV15:AV26" si="5">SUM(G15:AS15)</f>
        <v>998</v>
      </c>
      <c r="AW15" s="44">
        <v>336530</v>
      </c>
      <c r="AX15" s="45">
        <v>2470823.4</v>
      </c>
      <c r="AY15" s="46">
        <f>AX15/AW15</f>
        <v>7.3420598460761299</v>
      </c>
    </row>
    <row r="16" spans="1:51" x14ac:dyDescent="0.4">
      <c r="A16" s="47">
        <v>2018</v>
      </c>
      <c r="B16" s="48"/>
      <c r="C16" s="49">
        <f>C15+1</f>
        <v>10</v>
      </c>
      <c r="D16" s="49">
        <f>D15+1</f>
        <v>2</v>
      </c>
      <c r="E16" s="49"/>
      <c r="F16" s="104" t="s">
        <v>15</v>
      </c>
      <c r="G16" s="50"/>
      <c r="H16" s="51"/>
      <c r="I16" s="51"/>
      <c r="J16" s="51"/>
      <c r="K16" s="51"/>
      <c r="L16" s="52"/>
      <c r="M16" s="50">
        <v>60</v>
      </c>
      <c r="N16" s="51"/>
      <c r="O16" s="51"/>
      <c r="P16" s="51">
        <v>12</v>
      </c>
      <c r="Q16" s="51"/>
      <c r="R16" s="52"/>
      <c r="S16" s="53"/>
      <c r="T16" s="51"/>
      <c r="U16" s="51"/>
      <c r="V16" s="51"/>
      <c r="W16" s="51"/>
      <c r="X16" s="51"/>
      <c r="Y16" s="51"/>
      <c r="Z16" s="51">
        <v>25</v>
      </c>
      <c r="AA16" s="51"/>
      <c r="AB16" s="51">
        <v>140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4"/>
      <c r="AT16" s="55">
        <f t="shared" ref="AT16:AT26" si="6">SUM(S16:AS16)</f>
        <v>165</v>
      </c>
      <c r="AU16" s="56">
        <f t="shared" si="4"/>
        <v>72</v>
      </c>
      <c r="AV16" s="55">
        <f t="shared" si="5"/>
        <v>237</v>
      </c>
      <c r="AW16" s="57">
        <v>117235</v>
      </c>
      <c r="AX16" s="58">
        <v>992563.41</v>
      </c>
      <c r="AY16" s="59">
        <f t="shared" ref="AY16:AY26" si="7">AX16/AW16</f>
        <v>8.4664427005587068</v>
      </c>
    </row>
    <row r="17" spans="1:51" x14ac:dyDescent="0.4">
      <c r="A17" s="47">
        <v>2018</v>
      </c>
      <c r="B17" s="48"/>
      <c r="C17" s="49">
        <f t="shared" ref="C17:C26" si="8">C16+1</f>
        <v>11</v>
      </c>
      <c r="D17" s="49">
        <f t="shared" ref="D17:D26" si="9">D16+1</f>
        <v>3</v>
      </c>
      <c r="E17" s="49"/>
      <c r="F17" s="104" t="s">
        <v>16</v>
      </c>
      <c r="G17" s="50"/>
      <c r="H17" s="51"/>
      <c r="I17" s="51"/>
      <c r="J17" s="51"/>
      <c r="K17" s="51">
        <v>14</v>
      </c>
      <c r="L17" s="52"/>
      <c r="M17" s="50"/>
      <c r="N17" s="51"/>
      <c r="O17" s="51"/>
      <c r="P17" s="51"/>
      <c r="Q17" s="51"/>
      <c r="R17" s="52"/>
      <c r="S17" s="53"/>
      <c r="T17" s="51"/>
      <c r="U17" s="51"/>
      <c r="V17" s="51"/>
      <c r="W17" s="51"/>
      <c r="X17" s="51"/>
      <c r="Y17" s="51"/>
      <c r="Z17" s="51">
        <v>117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4"/>
      <c r="AT17" s="55">
        <f t="shared" si="6"/>
        <v>117</v>
      </c>
      <c r="AU17" s="56">
        <f t="shared" si="4"/>
        <v>14</v>
      </c>
      <c r="AV17" s="55">
        <f t="shared" si="5"/>
        <v>131</v>
      </c>
      <c r="AW17" s="57">
        <v>50358</v>
      </c>
      <c r="AX17" s="58">
        <v>414105.48</v>
      </c>
      <c r="AY17" s="59">
        <f t="shared" si="7"/>
        <v>8.2232312641486942</v>
      </c>
    </row>
    <row r="18" spans="1:51" x14ac:dyDescent="0.4">
      <c r="A18" s="47">
        <v>2018</v>
      </c>
      <c r="B18" s="48"/>
      <c r="C18" s="49">
        <f t="shared" si="8"/>
        <v>12</v>
      </c>
      <c r="D18" s="49">
        <f t="shared" si="9"/>
        <v>4</v>
      </c>
      <c r="E18" s="49"/>
      <c r="F18" s="104" t="s">
        <v>17</v>
      </c>
      <c r="G18" s="50"/>
      <c r="H18" s="51"/>
      <c r="I18" s="51"/>
      <c r="J18" s="51"/>
      <c r="K18" s="51">
        <v>59</v>
      </c>
      <c r="L18" s="52"/>
      <c r="M18" s="50"/>
      <c r="N18" s="51"/>
      <c r="O18" s="51"/>
      <c r="P18" s="51"/>
      <c r="Q18" s="51"/>
      <c r="R18" s="52">
        <v>59</v>
      </c>
      <c r="S18" s="53"/>
      <c r="T18" s="51"/>
      <c r="U18" s="51"/>
      <c r="V18" s="51"/>
      <c r="W18" s="51"/>
      <c r="X18" s="51"/>
      <c r="Y18" s="51"/>
      <c r="Z18" s="51">
        <v>222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4"/>
      <c r="AT18" s="55">
        <f t="shared" si="6"/>
        <v>222</v>
      </c>
      <c r="AU18" s="56">
        <f t="shared" si="4"/>
        <v>118</v>
      </c>
      <c r="AV18" s="55">
        <f t="shared" si="5"/>
        <v>340</v>
      </c>
      <c r="AW18" s="57">
        <v>138457</v>
      </c>
      <c r="AX18" s="58">
        <v>948022</v>
      </c>
      <c r="AY18" s="59">
        <f t="shared" si="7"/>
        <v>6.8470499866384511</v>
      </c>
    </row>
    <row r="19" spans="1:51" x14ac:dyDescent="0.4">
      <c r="A19" s="47">
        <v>2018</v>
      </c>
      <c r="B19" s="48"/>
      <c r="C19" s="49">
        <f t="shared" si="8"/>
        <v>13</v>
      </c>
      <c r="D19" s="49">
        <f t="shared" si="9"/>
        <v>5</v>
      </c>
      <c r="E19" s="49"/>
      <c r="F19" s="104" t="s">
        <v>18</v>
      </c>
      <c r="G19" s="50"/>
      <c r="H19" s="51"/>
      <c r="I19" s="51"/>
      <c r="J19" s="51"/>
      <c r="K19" s="51">
        <v>97</v>
      </c>
      <c r="L19" s="52"/>
      <c r="M19" s="50"/>
      <c r="N19" s="51"/>
      <c r="O19" s="51"/>
      <c r="P19" s="51">
        <v>10</v>
      </c>
      <c r="Q19" s="51"/>
      <c r="R19" s="52"/>
      <c r="S19" s="53"/>
      <c r="T19" s="51"/>
      <c r="U19" s="51"/>
      <c r="V19" s="51"/>
      <c r="W19" s="51"/>
      <c r="X19" s="51"/>
      <c r="Y19" s="51"/>
      <c r="Z19" s="51">
        <v>144</v>
      </c>
      <c r="AA19" s="51"/>
      <c r="AB19" s="51">
        <v>20</v>
      </c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4"/>
      <c r="AT19" s="55">
        <f t="shared" si="6"/>
        <v>164</v>
      </c>
      <c r="AU19" s="56">
        <f t="shared" si="4"/>
        <v>107</v>
      </c>
      <c r="AV19" s="55">
        <f t="shared" si="5"/>
        <v>271</v>
      </c>
      <c r="AW19" s="57">
        <v>111348</v>
      </c>
      <c r="AX19" s="58">
        <v>933516</v>
      </c>
      <c r="AY19" s="59">
        <f t="shared" si="7"/>
        <v>8.3837698027804723</v>
      </c>
    </row>
    <row r="20" spans="1:51" x14ac:dyDescent="0.4">
      <c r="A20" s="47">
        <v>2018</v>
      </c>
      <c r="B20" s="48"/>
      <c r="C20" s="49">
        <f t="shared" si="8"/>
        <v>14</v>
      </c>
      <c r="D20" s="49">
        <f t="shared" si="9"/>
        <v>6</v>
      </c>
      <c r="E20" s="49"/>
      <c r="F20" s="104" t="s">
        <v>19</v>
      </c>
      <c r="G20" s="50"/>
      <c r="H20" s="51"/>
      <c r="I20" s="51"/>
      <c r="J20" s="51"/>
      <c r="K20" s="51">
        <v>36</v>
      </c>
      <c r="L20" s="52"/>
      <c r="M20" s="50"/>
      <c r="N20" s="51">
        <v>8</v>
      </c>
      <c r="O20" s="51"/>
      <c r="P20" s="51"/>
      <c r="Q20" s="51"/>
      <c r="R20" s="52"/>
      <c r="S20" s="53"/>
      <c r="T20" s="51"/>
      <c r="U20" s="51"/>
      <c r="V20" s="51"/>
      <c r="W20" s="51"/>
      <c r="X20" s="51"/>
      <c r="Y20" s="51"/>
      <c r="Z20" s="51">
        <v>50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4"/>
      <c r="AT20" s="55">
        <f t="shared" si="6"/>
        <v>50</v>
      </c>
      <c r="AU20" s="56">
        <f t="shared" si="4"/>
        <v>44</v>
      </c>
      <c r="AV20" s="55">
        <f t="shared" si="5"/>
        <v>94</v>
      </c>
      <c r="AW20" s="57">
        <v>57315</v>
      </c>
      <c r="AX20" s="58">
        <v>381964.78</v>
      </c>
      <c r="AY20" s="59">
        <f t="shared" si="7"/>
        <v>6.6643074238855453</v>
      </c>
    </row>
    <row r="21" spans="1:51" x14ac:dyDescent="0.4">
      <c r="A21" s="47">
        <v>2018</v>
      </c>
      <c r="B21" s="48"/>
      <c r="C21" s="49">
        <f t="shared" si="8"/>
        <v>15</v>
      </c>
      <c r="D21" s="49">
        <f t="shared" si="9"/>
        <v>7</v>
      </c>
      <c r="E21" s="49"/>
      <c r="F21" s="104" t="s">
        <v>20</v>
      </c>
      <c r="G21" s="50"/>
      <c r="H21" s="51"/>
      <c r="I21" s="51"/>
      <c r="J21" s="51"/>
      <c r="K21" s="51">
        <v>122</v>
      </c>
      <c r="L21" s="52"/>
      <c r="M21" s="50"/>
      <c r="N21" s="51"/>
      <c r="O21" s="51"/>
      <c r="P21" s="51"/>
      <c r="Q21" s="51">
        <v>9</v>
      </c>
      <c r="R21" s="52"/>
      <c r="S21" s="53"/>
      <c r="T21" s="51"/>
      <c r="U21" s="51"/>
      <c r="V21" s="51"/>
      <c r="W21" s="51"/>
      <c r="X21" s="51"/>
      <c r="Y21" s="51"/>
      <c r="Z21" s="51">
        <v>88</v>
      </c>
      <c r="AA21" s="51"/>
      <c r="AB21" s="51">
        <v>97</v>
      </c>
      <c r="AC21" s="51"/>
      <c r="AD21" s="51"/>
      <c r="AE21" s="51"/>
      <c r="AF21" s="51">
        <v>11</v>
      </c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4"/>
      <c r="AT21" s="55">
        <f t="shared" si="6"/>
        <v>196</v>
      </c>
      <c r="AU21" s="56">
        <f t="shared" si="4"/>
        <v>131</v>
      </c>
      <c r="AV21" s="55">
        <f t="shared" si="5"/>
        <v>327</v>
      </c>
      <c r="AW21" s="57">
        <v>101126</v>
      </c>
      <c r="AX21" s="58">
        <v>882560</v>
      </c>
      <c r="AY21" s="59">
        <f t="shared" si="7"/>
        <v>8.7273302612582331</v>
      </c>
    </row>
    <row r="22" spans="1:51" x14ac:dyDescent="0.4">
      <c r="A22" s="47">
        <v>2018</v>
      </c>
      <c r="B22" s="48"/>
      <c r="C22" s="49">
        <f t="shared" si="8"/>
        <v>16</v>
      </c>
      <c r="D22" s="49">
        <f t="shared" si="9"/>
        <v>8</v>
      </c>
      <c r="E22" s="49"/>
      <c r="F22" s="104" t="s">
        <v>21</v>
      </c>
      <c r="G22" s="50"/>
      <c r="H22" s="51"/>
      <c r="I22" s="51"/>
      <c r="J22" s="51"/>
      <c r="K22" s="51">
        <v>88</v>
      </c>
      <c r="L22" s="52"/>
      <c r="M22" s="50"/>
      <c r="N22" s="51"/>
      <c r="O22" s="51"/>
      <c r="P22" s="51"/>
      <c r="Q22" s="51"/>
      <c r="R22" s="52"/>
      <c r="S22" s="53"/>
      <c r="T22" s="51"/>
      <c r="U22" s="51"/>
      <c r="V22" s="51"/>
      <c r="W22" s="51"/>
      <c r="X22" s="51"/>
      <c r="Y22" s="51"/>
      <c r="Z22" s="51">
        <v>192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4"/>
      <c r="AT22" s="55">
        <f t="shared" si="6"/>
        <v>192</v>
      </c>
      <c r="AU22" s="56">
        <f t="shared" si="4"/>
        <v>88</v>
      </c>
      <c r="AV22" s="55">
        <f t="shared" si="5"/>
        <v>280</v>
      </c>
      <c r="AW22" s="57">
        <v>112902</v>
      </c>
      <c r="AX22" s="58">
        <v>938998.67</v>
      </c>
      <c r="AY22" s="59">
        <f t="shared" si="7"/>
        <v>8.3169356610157479</v>
      </c>
    </row>
    <row r="23" spans="1:51" x14ac:dyDescent="0.4">
      <c r="A23" s="47">
        <v>2018</v>
      </c>
      <c r="B23" s="48"/>
      <c r="C23" s="49">
        <f t="shared" si="8"/>
        <v>17</v>
      </c>
      <c r="D23" s="49">
        <f t="shared" si="9"/>
        <v>9</v>
      </c>
      <c r="E23" s="49"/>
      <c r="F23" s="104" t="s">
        <v>22</v>
      </c>
      <c r="G23" s="50"/>
      <c r="H23" s="51"/>
      <c r="I23" s="51"/>
      <c r="J23" s="51"/>
      <c r="K23" s="51">
        <v>51</v>
      </c>
      <c r="L23" s="52"/>
      <c r="M23" s="50"/>
      <c r="N23" s="51"/>
      <c r="O23" s="51"/>
      <c r="P23" s="51"/>
      <c r="Q23" s="51"/>
      <c r="R23" s="52"/>
      <c r="S23" s="53"/>
      <c r="T23" s="51"/>
      <c r="U23" s="51"/>
      <c r="V23" s="51"/>
      <c r="W23" s="51"/>
      <c r="X23" s="51"/>
      <c r="Y23" s="51"/>
      <c r="Z23" s="51"/>
      <c r="AA23" s="51"/>
      <c r="AB23" s="51">
        <v>38</v>
      </c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4"/>
      <c r="AT23" s="55">
        <f t="shared" si="6"/>
        <v>38</v>
      </c>
      <c r="AU23" s="56">
        <f t="shared" si="4"/>
        <v>51</v>
      </c>
      <c r="AV23" s="55">
        <f t="shared" si="5"/>
        <v>89</v>
      </c>
      <c r="AW23" s="57">
        <v>69851</v>
      </c>
      <c r="AX23" s="58">
        <v>437963</v>
      </c>
      <c r="AY23" s="59">
        <f t="shared" si="7"/>
        <v>6.2699603441611433</v>
      </c>
    </row>
    <row r="24" spans="1:51" x14ac:dyDescent="0.4">
      <c r="A24" s="47">
        <v>2018</v>
      </c>
      <c r="B24" s="48"/>
      <c r="C24" s="49">
        <f t="shared" si="8"/>
        <v>18</v>
      </c>
      <c r="D24" s="49">
        <f t="shared" si="9"/>
        <v>10</v>
      </c>
      <c r="E24" s="49"/>
      <c r="F24" s="104" t="s">
        <v>23</v>
      </c>
      <c r="G24" s="50"/>
      <c r="H24" s="51"/>
      <c r="I24" s="51"/>
      <c r="J24" s="51"/>
      <c r="K24" s="51">
        <v>90</v>
      </c>
      <c r="L24" s="52"/>
      <c r="M24" s="50"/>
      <c r="N24" s="51"/>
      <c r="O24" s="51"/>
      <c r="P24" s="51"/>
      <c r="Q24" s="51"/>
      <c r="R24" s="52"/>
      <c r="S24" s="53"/>
      <c r="T24" s="51"/>
      <c r="U24" s="51"/>
      <c r="V24" s="51"/>
      <c r="W24" s="51"/>
      <c r="X24" s="51"/>
      <c r="Y24" s="51"/>
      <c r="Z24" s="51"/>
      <c r="AA24" s="51"/>
      <c r="AB24" s="51">
        <v>69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4"/>
      <c r="AT24" s="55">
        <f t="shared" si="6"/>
        <v>69</v>
      </c>
      <c r="AU24" s="56">
        <f t="shared" si="4"/>
        <v>90</v>
      </c>
      <c r="AV24" s="55">
        <f t="shared" si="5"/>
        <v>159</v>
      </c>
      <c r="AW24" s="57">
        <v>124097</v>
      </c>
      <c r="AX24" s="58">
        <v>880500</v>
      </c>
      <c r="AY24" s="59">
        <f t="shared" si="7"/>
        <v>7.09525613028518</v>
      </c>
    </row>
    <row r="25" spans="1:51" x14ac:dyDescent="0.4">
      <c r="A25" s="47">
        <v>2018</v>
      </c>
      <c r="B25" s="48"/>
      <c r="C25" s="49">
        <f t="shared" si="8"/>
        <v>19</v>
      </c>
      <c r="D25" s="49">
        <f t="shared" si="9"/>
        <v>11</v>
      </c>
      <c r="E25" s="49"/>
      <c r="F25" s="104" t="s">
        <v>24</v>
      </c>
      <c r="G25" s="50"/>
      <c r="H25" s="51"/>
      <c r="I25" s="51"/>
      <c r="J25" s="51">
        <v>8</v>
      </c>
      <c r="K25" s="51">
        <v>11</v>
      </c>
      <c r="L25" s="52"/>
      <c r="M25" s="50"/>
      <c r="N25" s="51"/>
      <c r="O25" s="51"/>
      <c r="P25" s="51"/>
      <c r="Q25" s="51"/>
      <c r="R25" s="52"/>
      <c r="S25" s="53"/>
      <c r="T25" s="51"/>
      <c r="U25" s="51">
        <v>6</v>
      </c>
      <c r="V25" s="51"/>
      <c r="W25" s="51"/>
      <c r="X25" s="51"/>
      <c r="Y25" s="51"/>
      <c r="Z25" s="51">
        <v>235</v>
      </c>
      <c r="AA25" s="51"/>
      <c r="AB25" s="51"/>
      <c r="AC25" s="51"/>
      <c r="AD25" s="51"/>
      <c r="AE25" s="51"/>
      <c r="AF25" s="51"/>
      <c r="AG25" s="51"/>
      <c r="AH25" s="51">
        <v>10</v>
      </c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4"/>
      <c r="AT25" s="55">
        <f t="shared" si="6"/>
        <v>251</v>
      </c>
      <c r="AU25" s="56">
        <f t="shared" si="4"/>
        <v>19</v>
      </c>
      <c r="AV25" s="55">
        <f t="shared" si="5"/>
        <v>270</v>
      </c>
      <c r="AW25" s="57">
        <v>55727</v>
      </c>
      <c r="AX25" s="58">
        <v>469779</v>
      </c>
      <c r="AY25" s="59">
        <f t="shared" si="7"/>
        <v>8.4300069984029289</v>
      </c>
    </row>
    <row r="26" spans="1:51" ht="21.6" thickBot="1" x14ac:dyDescent="0.45">
      <c r="A26" s="60">
        <v>2018</v>
      </c>
      <c r="B26" s="61"/>
      <c r="C26" s="62">
        <f t="shared" si="8"/>
        <v>20</v>
      </c>
      <c r="D26" s="62">
        <f t="shared" si="9"/>
        <v>12</v>
      </c>
      <c r="E26" s="62"/>
      <c r="F26" s="105" t="s">
        <v>25</v>
      </c>
      <c r="G26" s="63"/>
      <c r="H26" s="64"/>
      <c r="I26" s="64"/>
      <c r="J26" s="64"/>
      <c r="K26" s="64">
        <v>53</v>
      </c>
      <c r="L26" s="65"/>
      <c r="M26" s="63"/>
      <c r="N26" s="64"/>
      <c r="O26" s="64"/>
      <c r="P26" s="64">
        <v>90</v>
      </c>
      <c r="Q26" s="64">
        <v>5</v>
      </c>
      <c r="R26" s="65">
        <v>148</v>
      </c>
      <c r="S26" s="66"/>
      <c r="T26" s="64"/>
      <c r="U26" s="64"/>
      <c r="V26" s="64"/>
      <c r="W26" s="64"/>
      <c r="X26" s="64"/>
      <c r="Y26" s="64"/>
      <c r="Z26" s="64">
        <v>20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7"/>
      <c r="AT26" s="68">
        <f t="shared" si="6"/>
        <v>20</v>
      </c>
      <c r="AU26" s="69">
        <f t="shared" si="4"/>
        <v>296</v>
      </c>
      <c r="AV26" s="68">
        <f t="shared" si="5"/>
        <v>316</v>
      </c>
      <c r="AW26" s="70">
        <v>145682</v>
      </c>
      <c r="AX26" s="71">
        <v>1009576</v>
      </c>
      <c r="AY26" s="72">
        <f t="shared" si="7"/>
        <v>6.9299982152908388</v>
      </c>
    </row>
    <row r="27" spans="1:51" ht="21.6" thickBot="1" x14ac:dyDescent="0.45">
      <c r="A27" s="27"/>
      <c r="B27" s="28" t="s">
        <v>27</v>
      </c>
      <c r="C27" s="28"/>
      <c r="D27" s="28"/>
      <c r="E27" s="28"/>
      <c r="F27" s="102"/>
      <c r="G27" s="74"/>
      <c r="H27" s="75"/>
      <c r="I27" s="75"/>
      <c r="J27" s="75"/>
      <c r="K27" s="75"/>
      <c r="L27" s="76"/>
      <c r="M27" s="74"/>
      <c r="N27" s="75"/>
      <c r="O27" s="75"/>
      <c r="P27" s="75"/>
      <c r="Q27" s="75"/>
      <c r="R27" s="76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7"/>
      <c r="AU27" s="75"/>
      <c r="AV27" s="77"/>
      <c r="AW27" s="78"/>
      <c r="AX27" s="79"/>
      <c r="AY27" s="80"/>
    </row>
    <row r="28" spans="1:51" x14ac:dyDescent="0.4">
      <c r="A28" s="34">
        <v>2018</v>
      </c>
      <c r="B28" s="35">
        <v>3</v>
      </c>
      <c r="C28" s="36">
        <v>21</v>
      </c>
      <c r="D28" s="36">
        <v>1</v>
      </c>
      <c r="E28" s="36"/>
      <c r="F28" s="103" t="s">
        <v>28</v>
      </c>
      <c r="G28" s="37"/>
      <c r="H28" s="38"/>
      <c r="I28" s="38">
        <v>28</v>
      </c>
      <c r="J28" s="38"/>
      <c r="K28" s="38">
        <v>198</v>
      </c>
      <c r="L28" s="39">
        <v>20</v>
      </c>
      <c r="M28" s="37"/>
      <c r="N28" s="38"/>
      <c r="O28" s="38"/>
      <c r="P28" s="38">
        <v>1863</v>
      </c>
      <c r="Q28" s="38">
        <v>347</v>
      </c>
      <c r="R28" s="39"/>
      <c r="S28" s="40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>
        <v>35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41"/>
      <c r="AT28" s="42">
        <f>SUM(S28:AS28)</f>
        <v>35</v>
      </c>
      <c r="AU28" s="43">
        <f t="shared" ref="AU28:AU39" si="10">SUM(G28:R28)</f>
        <v>2456</v>
      </c>
      <c r="AV28" s="42">
        <f t="shared" ref="AV28:AV39" si="11">SUM(G28:AS28)</f>
        <v>2491</v>
      </c>
      <c r="AW28" s="44">
        <v>2414471</v>
      </c>
      <c r="AX28" s="45">
        <v>19710677.149999999</v>
      </c>
      <c r="AY28" s="46">
        <f>AX28/AW28</f>
        <v>8.1635592848288496</v>
      </c>
    </row>
    <row r="29" spans="1:51" x14ac:dyDescent="0.4">
      <c r="A29" s="47">
        <v>2018</v>
      </c>
      <c r="B29" s="48"/>
      <c r="C29" s="49">
        <f>C28+1</f>
        <v>22</v>
      </c>
      <c r="D29" s="49">
        <f>D28+1</f>
        <v>2</v>
      </c>
      <c r="E29" s="49"/>
      <c r="F29" s="104" t="s">
        <v>162</v>
      </c>
      <c r="G29" s="50"/>
      <c r="H29" s="51"/>
      <c r="I29" s="51"/>
      <c r="J29" s="51">
        <v>440</v>
      </c>
      <c r="K29" s="51"/>
      <c r="L29" s="52"/>
      <c r="M29" s="50"/>
      <c r="N29" s="51"/>
      <c r="O29" s="51"/>
      <c r="P29" s="51">
        <v>50</v>
      </c>
      <c r="Q29" s="51"/>
      <c r="R29" s="52"/>
      <c r="S29" s="53"/>
      <c r="T29" s="51"/>
      <c r="U29" s="51"/>
      <c r="V29" s="51"/>
      <c r="W29" s="51"/>
      <c r="X29" s="51"/>
      <c r="Y29" s="51"/>
      <c r="Z29" s="51"/>
      <c r="AA29" s="51"/>
      <c r="AB29" s="51">
        <v>352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4"/>
      <c r="AT29" s="55">
        <f t="shared" ref="AT29:AT37" si="12">SUM(S29:AS29)</f>
        <v>352</v>
      </c>
      <c r="AU29" s="56">
        <f t="shared" si="10"/>
        <v>490</v>
      </c>
      <c r="AV29" s="55">
        <f t="shared" si="11"/>
        <v>842</v>
      </c>
      <c r="AW29" s="57">
        <v>554531</v>
      </c>
      <c r="AX29" s="58">
        <v>4625911.66</v>
      </c>
      <c r="AY29" s="59">
        <f t="shared" ref="AY29:AY39" si="13">AX29/AW29</f>
        <v>8.3420253511525964</v>
      </c>
    </row>
    <row r="30" spans="1:51" x14ac:dyDescent="0.4">
      <c r="A30" s="47">
        <v>2018</v>
      </c>
      <c r="B30" s="48"/>
      <c r="C30" s="49">
        <f t="shared" ref="C30:C39" si="14">C29+1</f>
        <v>23</v>
      </c>
      <c r="D30" s="49">
        <f t="shared" ref="D30:D39" si="15">D29+1</f>
        <v>3</v>
      </c>
      <c r="E30" s="49"/>
      <c r="F30" s="104" t="s">
        <v>163</v>
      </c>
      <c r="G30" s="50"/>
      <c r="H30" s="51"/>
      <c r="I30" s="51"/>
      <c r="J30" s="51"/>
      <c r="K30" s="51">
        <v>243</v>
      </c>
      <c r="L30" s="52"/>
      <c r="M30" s="50"/>
      <c r="N30" s="51"/>
      <c r="O30" s="51"/>
      <c r="P30" s="51"/>
      <c r="Q30" s="51"/>
      <c r="R30" s="52"/>
      <c r="S30" s="53"/>
      <c r="T30" s="51"/>
      <c r="U30" s="51">
        <v>465</v>
      </c>
      <c r="V30" s="51"/>
      <c r="W30" s="51"/>
      <c r="X30" s="51"/>
      <c r="Y30" s="51"/>
      <c r="Z30" s="51"/>
      <c r="AA30" s="51"/>
      <c r="AB30" s="51"/>
      <c r="AC30" s="51">
        <v>40</v>
      </c>
      <c r="AD30" s="51"/>
      <c r="AE30" s="51"/>
      <c r="AF30" s="51"/>
      <c r="AG30" s="51"/>
      <c r="AH30" s="51"/>
      <c r="AI30" s="51"/>
      <c r="AJ30" s="51">
        <v>53</v>
      </c>
      <c r="AK30" s="51"/>
      <c r="AL30" s="51"/>
      <c r="AM30" s="51">
        <v>12</v>
      </c>
      <c r="AN30" s="51"/>
      <c r="AO30" s="51"/>
      <c r="AP30" s="51"/>
      <c r="AQ30" s="51"/>
      <c r="AR30" s="51"/>
      <c r="AS30" s="54"/>
      <c r="AT30" s="55">
        <f t="shared" si="12"/>
        <v>570</v>
      </c>
      <c r="AU30" s="56">
        <f t="shared" si="10"/>
        <v>243</v>
      </c>
      <c r="AV30" s="55">
        <f t="shared" si="11"/>
        <v>813</v>
      </c>
      <c r="AW30" s="57">
        <v>44400</v>
      </c>
      <c r="AX30" s="58">
        <v>333096.06</v>
      </c>
      <c r="AY30" s="59">
        <f t="shared" si="13"/>
        <v>7.5021635135135138</v>
      </c>
    </row>
    <row r="31" spans="1:51" x14ac:dyDescent="0.4">
      <c r="A31" s="47">
        <v>2018</v>
      </c>
      <c r="B31" s="48"/>
      <c r="C31" s="49">
        <f t="shared" si="14"/>
        <v>24</v>
      </c>
      <c r="D31" s="49">
        <f t="shared" si="15"/>
        <v>4</v>
      </c>
      <c r="E31" s="49"/>
      <c r="F31" s="104" t="s">
        <v>29</v>
      </c>
      <c r="G31" s="50"/>
      <c r="H31" s="51"/>
      <c r="I31" s="51"/>
      <c r="J31" s="51"/>
      <c r="K31" s="51">
        <v>144</v>
      </c>
      <c r="L31" s="52"/>
      <c r="M31" s="50"/>
      <c r="N31" s="51"/>
      <c r="O31" s="51"/>
      <c r="P31" s="51"/>
      <c r="Q31" s="51"/>
      <c r="R31" s="52"/>
      <c r="S31" s="53"/>
      <c r="T31" s="51"/>
      <c r="U31" s="51"/>
      <c r="V31" s="51"/>
      <c r="W31" s="51"/>
      <c r="X31" s="51">
        <v>16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4"/>
      <c r="AT31" s="55">
        <f t="shared" si="12"/>
        <v>16</v>
      </c>
      <c r="AU31" s="56">
        <f t="shared" si="10"/>
        <v>144</v>
      </c>
      <c r="AV31" s="55">
        <f t="shared" si="11"/>
        <v>160</v>
      </c>
      <c r="AW31" s="57">
        <v>95294.1</v>
      </c>
      <c r="AX31" s="58">
        <v>810000</v>
      </c>
      <c r="AY31" s="59">
        <f t="shared" si="13"/>
        <v>8.5000015740743642</v>
      </c>
    </row>
    <row r="32" spans="1:51" x14ac:dyDescent="0.4">
      <c r="A32" s="47">
        <v>2018</v>
      </c>
      <c r="B32" s="48"/>
      <c r="C32" s="49">
        <f t="shared" si="14"/>
        <v>25</v>
      </c>
      <c r="D32" s="49">
        <f t="shared" si="15"/>
        <v>5</v>
      </c>
      <c r="E32" s="49"/>
      <c r="F32" s="104" t="s">
        <v>30</v>
      </c>
      <c r="G32" s="50"/>
      <c r="H32" s="51"/>
      <c r="I32" s="51"/>
      <c r="J32" s="51"/>
      <c r="K32" s="51">
        <v>128</v>
      </c>
      <c r="L32" s="52"/>
      <c r="M32" s="50"/>
      <c r="N32" s="51"/>
      <c r="O32" s="51"/>
      <c r="P32" s="51"/>
      <c r="Q32" s="51"/>
      <c r="R32" s="52"/>
      <c r="S32" s="53"/>
      <c r="T32" s="51"/>
      <c r="U32" s="51"/>
      <c r="V32" s="51"/>
      <c r="W32" s="51"/>
      <c r="X32" s="51"/>
      <c r="Y32" s="51"/>
      <c r="Z32" s="51"/>
      <c r="AA32" s="51"/>
      <c r="AB32" s="51">
        <v>108</v>
      </c>
      <c r="AC32" s="51"/>
      <c r="AD32" s="51"/>
      <c r="AE32" s="51"/>
      <c r="AF32" s="51">
        <v>27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4"/>
      <c r="AT32" s="55">
        <f t="shared" si="12"/>
        <v>135</v>
      </c>
      <c r="AU32" s="56">
        <f t="shared" si="10"/>
        <v>128</v>
      </c>
      <c r="AV32" s="55">
        <f t="shared" si="11"/>
        <v>263</v>
      </c>
      <c r="AW32" s="57">
        <v>200491</v>
      </c>
      <c r="AX32" s="58">
        <v>1715042.38</v>
      </c>
      <c r="AY32" s="59">
        <f t="shared" si="13"/>
        <v>8.5542113112309277</v>
      </c>
    </row>
    <row r="33" spans="1:51" x14ac:dyDescent="0.4">
      <c r="A33" s="47">
        <v>2018</v>
      </c>
      <c r="B33" s="48"/>
      <c r="C33" s="49">
        <f t="shared" si="14"/>
        <v>26</v>
      </c>
      <c r="D33" s="49">
        <f t="shared" si="15"/>
        <v>6</v>
      </c>
      <c r="E33" s="49"/>
      <c r="F33" s="104" t="s">
        <v>31</v>
      </c>
      <c r="G33" s="50"/>
      <c r="H33" s="51"/>
      <c r="I33" s="51"/>
      <c r="J33" s="51"/>
      <c r="K33" s="51"/>
      <c r="L33" s="52"/>
      <c r="M33" s="50"/>
      <c r="N33" s="51"/>
      <c r="O33" s="51"/>
      <c r="P33" s="51"/>
      <c r="Q33" s="51">
        <v>6</v>
      </c>
      <c r="R33" s="52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>
        <v>211</v>
      </c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4"/>
      <c r="AT33" s="55">
        <f>SUM(S33:AS33)</f>
        <v>211</v>
      </c>
      <c r="AU33" s="56">
        <f t="shared" si="10"/>
        <v>6</v>
      </c>
      <c r="AV33" s="55">
        <f t="shared" si="11"/>
        <v>217</v>
      </c>
      <c r="AW33" s="57">
        <v>53383</v>
      </c>
      <c r="AX33" s="58">
        <v>502674.83</v>
      </c>
      <c r="AY33" s="59">
        <f t="shared" si="13"/>
        <v>9.4163840548489226</v>
      </c>
    </row>
    <row r="34" spans="1:51" x14ac:dyDescent="0.4">
      <c r="A34" s="47">
        <v>2018</v>
      </c>
      <c r="B34" s="48"/>
      <c r="C34" s="49">
        <f t="shared" si="14"/>
        <v>27</v>
      </c>
      <c r="D34" s="49">
        <f t="shared" si="15"/>
        <v>7</v>
      </c>
      <c r="E34" s="49"/>
      <c r="F34" s="104" t="s">
        <v>32</v>
      </c>
      <c r="G34" s="50"/>
      <c r="H34" s="51"/>
      <c r="I34" s="51"/>
      <c r="J34" s="51"/>
      <c r="K34" s="51">
        <v>45</v>
      </c>
      <c r="L34" s="52"/>
      <c r="M34" s="50"/>
      <c r="N34" s="51"/>
      <c r="O34" s="51"/>
      <c r="P34" s="51"/>
      <c r="Q34" s="51">
        <v>180</v>
      </c>
      <c r="R34" s="52"/>
      <c r="S34" s="53"/>
      <c r="T34" s="51"/>
      <c r="U34" s="51"/>
      <c r="V34" s="51"/>
      <c r="W34" s="51"/>
      <c r="X34" s="51"/>
      <c r="Y34" s="51"/>
      <c r="Z34" s="51">
        <v>43</v>
      </c>
      <c r="AA34" s="51"/>
      <c r="AB34" s="51">
        <v>55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4"/>
      <c r="AT34" s="55">
        <f t="shared" si="12"/>
        <v>98</v>
      </c>
      <c r="AU34" s="56">
        <f t="shared" si="10"/>
        <v>225</v>
      </c>
      <c r="AV34" s="55">
        <f t="shared" si="11"/>
        <v>323</v>
      </c>
      <c r="AW34" s="57">
        <v>186303</v>
      </c>
      <c r="AX34" s="58">
        <v>1728042.32</v>
      </c>
      <c r="AY34" s="59">
        <f t="shared" si="13"/>
        <v>9.2754401163695697</v>
      </c>
    </row>
    <row r="35" spans="1:51" x14ac:dyDescent="0.4">
      <c r="A35" s="47">
        <v>2018</v>
      </c>
      <c r="B35" s="48"/>
      <c r="C35" s="49">
        <f t="shared" si="14"/>
        <v>28</v>
      </c>
      <c r="D35" s="49">
        <f t="shared" si="15"/>
        <v>8</v>
      </c>
      <c r="E35" s="49"/>
      <c r="F35" s="104" t="s">
        <v>33</v>
      </c>
      <c r="G35" s="50"/>
      <c r="H35" s="51"/>
      <c r="I35" s="51"/>
      <c r="J35" s="51"/>
      <c r="K35" s="51">
        <v>420</v>
      </c>
      <c r="L35" s="52">
        <v>10</v>
      </c>
      <c r="M35" s="50"/>
      <c r="N35" s="51"/>
      <c r="O35" s="51"/>
      <c r="P35" s="51"/>
      <c r="Q35" s="51"/>
      <c r="R35" s="52"/>
      <c r="S35" s="53">
        <v>10</v>
      </c>
      <c r="T35" s="51"/>
      <c r="U35" s="51">
        <v>286</v>
      </c>
      <c r="V35" s="51">
        <v>10</v>
      </c>
      <c r="W35" s="51">
        <v>30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>
        <v>10</v>
      </c>
      <c r="AN35" s="51"/>
      <c r="AO35" s="51"/>
      <c r="AP35" s="51"/>
      <c r="AQ35" s="51"/>
      <c r="AR35" s="51"/>
      <c r="AS35" s="54"/>
      <c r="AT35" s="55">
        <f t="shared" si="12"/>
        <v>346</v>
      </c>
      <c r="AU35" s="56">
        <f t="shared" si="10"/>
        <v>430</v>
      </c>
      <c r="AV35" s="55">
        <f>SUM(G35:AS35)</f>
        <v>776</v>
      </c>
      <c r="AW35" s="57">
        <v>178619</v>
      </c>
      <c r="AX35" s="58">
        <v>1489587.45</v>
      </c>
      <c r="AY35" s="59">
        <f t="shared" si="13"/>
        <v>8.3394680857019683</v>
      </c>
    </row>
    <row r="36" spans="1:51" x14ac:dyDescent="0.4">
      <c r="A36" s="47">
        <v>2018</v>
      </c>
      <c r="B36" s="48"/>
      <c r="C36" s="49">
        <f t="shared" si="14"/>
        <v>29</v>
      </c>
      <c r="D36" s="49">
        <f t="shared" si="15"/>
        <v>9</v>
      </c>
      <c r="E36" s="49"/>
      <c r="F36" s="104" t="s">
        <v>34</v>
      </c>
      <c r="G36" s="50"/>
      <c r="H36" s="51"/>
      <c r="I36" s="51"/>
      <c r="J36" s="51"/>
      <c r="K36" s="51"/>
      <c r="L36" s="52"/>
      <c r="M36" s="50"/>
      <c r="N36" s="51"/>
      <c r="O36" s="51"/>
      <c r="P36" s="51"/>
      <c r="Q36" s="51">
        <v>67</v>
      </c>
      <c r="R36" s="52"/>
      <c r="S36" s="53"/>
      <c r="T36" s="51"/>
      <c r="U36" s="51"/>
      <c r="V36" s="51"/>
      <c r="W36" s="51"/>
      <c r="X36" s="51"/>
      <c r="Y36" s="51"/>
      <c r="Z36" s="51"/>
      <c r="AA36" s="51"/>
      <c r="AB36" s="51">
        <v>123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4"/>
      <c r="AT36" s="55">
        <f>SUM(S36:AS36)</f>
        <v>123</v>
      </c>
      <c r="AU36" s="56">
        <f t="shared" si="10"/>
        <v>67</v>
      </c>
      <c r="AV36" s="55">
        <f t="shared" si="11"/>
        <v>190</v>
      </c>
      <c r="AW36" s="57">
        <v>121000</v>
      </c>
      <c r="AX36" s="58">
        <v>965376.76</v>
      </c>
      <c r="AY36" s="59">
        <f t="shared" si="13"/>
        <v>7.9783203305785122</v>
      </c>
    </row>
    <row r="37" spans="1:51" x14ac:dyDescent="0.4">
      <c r="A37" s="47">
        <v>2018</v>
      </c>
      <c r="B37" s="48"/>
      <c r="C37" s="49">
        <f t="shared" si="14"/>
        <v>30</v>
      </c>
      <c r="D37" s="49">
        <f t="shared" si="15"/>
        <v>10</v>
      </c>
      <c r="E37" s="49"/>
      <c r="F37" s="104" t="s">
        <v>35</v>
      </c>
      <c r="G37" s="50"/>
      <c r="H37" s="51"/>
      <c r="I37" s="51"/>
      <c r="J37" s="51"/>
      <c r="K37" s="51">
        <v>202</v>
      </c>
      <c r="L37" s="52"/>
      <c r="M37" s="50"/>
      <c r="N37" s="51"/>
      <c r="O37" s="51"/>
      <c r="P37" s="51"/>
      <c r="Q37" s="51"/>
      <c r="R37" s="52"/>
      <c r="S37" s="53"/>
      <c r="T37" s="51"/>
      <c r="U37" s="51"/>
      <c r="V37" s="51"/>
      <c r="W37" s="51"/>
      <c r="X37" s="51"/>
      <c r="Y37" s="51"/>
      <c r="Z37" s="51"/>
      <c r="AA37" s="51"/>
      <c r="AB37" s="51"/>
      <c r="AC37" s="51">
        <v>10</v>
      </c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4"/>
      <c r="AT37" s="55">
        <f t="shared" si="12"/>
        <v>10</v>
      </c>
      <c r="AU37" s="56">
        <f t="shared" si="10"/>
        <v>202</v>
      </c>
      <c r="AV37" s="55">
        <f t="shared" si="11"/>
        <v>212</v>
      </c>
      <c r="AW37" s="57">
        <v>211797</v>
      </c>
      <c r="AX37" s="58">
        <v>1774604</v>
      </c>
      <c r="AY37" s="59">
        <f t="shared" si="13"/>
        <v>8.3787966779510565</v>
      </c>
    </row>
    <row r="38" spans="1:51" x14ac:dyDescent="0.4">
      <c r="A38" s="47">
        <v>2018</v>
      </c>
      <c r="B38" s="48"/>
      <c r="C38" s="49">
        <f t="shared" si="14"/>
        <v>31</v>
      </c>
      <c r="D38" s="49">
        <f t="shared" si="15"/>
        <v>11</v>
      </c>
      <c r="E38" s="49"/>
      <c r="F38" s="104" t="s">
        <v>36</v>
      </c>
      <c r="G38" s="50"/>
      <c r="H38" s="51"/>
      <c r="I38" s="51"/>
      <c r="J38" s="51"/>
      <c r="K38" s="51">
        <v>150</v>
      </c>
      <c r="L38" s="52"/>
      <c r="M38" s="50"/>
      <c r="N38" s="51"/>
      <c r="O38" s="51"/>
      <c r="P38" s="51"/>
      <c r="Q38" s="51"/>
      <c r="R38" s="52"/>
      <c r="S38" s="53"/>
      <c r="T38" s="51"/>
      <c r="U38" s="51"/>
      <c r="V38" s="51"/>
      <c r="W38" s="51"/>
      <c r="X38" s="51"/>
      <c r="Y38" s="51"/>
      <c r="Z38" s="51">
        <v>103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4"/>
      <c r="AT38" s="55">
        <f>SUM(S38:AS38)</f>
        <v>103</v>
      </c>
      <c r="AU38" s="56">
        <f t="shared" si="10"/>
        <v>150</v>
      </c>
      <c r="AV38" s="55">
        <f t="shared" si="11"/>
        <v>253</v>
      </c>
      <c r="AW38" s="57">
        <v>52816</v>
      </c>
      <c r="AX38" s="58">
        <v>442037.53</v>
      </c>
      <c r="AY38" s="59">
        <f t="shared" si="13"/>
        <v>8.3693867388670107</v>
      </c>
    </row>
    <row r="39" spans="1:51" ht="21.6" thickBot="1" x14ac:dyDescent="0.45">
      <c r="A39" s="60">
        <v>2018</v>
      </c>
      <c r="B39" s="61"/>
      <c r="C39" s="62">
        <f t="shared" si="14"/>
        <v>32</v>
      </c>
      <c r="D39" s="62">
        <f t="shared" si="15"/>
        <v>12</v>
      </c>
      <c r="E39" s="62"/>
      <c r="F39" s="105" t="s">
        <v>37</v>
      </c>
      <c r="G39" s="63"/>
      <c r="H39" s="64"/>
      <c r="I39" s="64"/>
      <c r="J39" s="64"/>
      <c r="K39" s="64">
        <v>162</v>
      </c>
      <c r="L39" s="65"/>
      <c r="M39" s="63"/>
      <c r="N39" s="64">
        <v>17</v>
      </c>
      <c r="O39" s="64"/>
      <c r="P39" s="64"/>
      <c r="Q39" s="64"/>
      <c r="R39" s="65"/>
      <c r="S39" s="66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7"/>
      <c r="AT39" s="68">
        <f>SUM(S39:AS39)</f>
        <v>0</v>
      </c>
      <c r="AU39" s="69">
        <f t="shared" si="10"/>
        <v>179</v>
      </c>
      <c r="AV39" s="68">
        <f t="shared" si="11"/>
        <v>179</v>
      </c>
      <c r="AW39" s="70">
        <v>115806</v>
      </c>
      <c r="AX39" s="71">
        <v>968119</v>
      </c>
      <c r="AY39" s="72">
        <f t="shared" si="13"/>
        <v>8.3598345508868288</v>
      </c>
    </row>
    <row r="40" spans="1:51" ht="21.6" thickBot="1" x14ac:dyDescent="0.45">
      <c r="A40" s="27"/>
      <c r="B40" s="28" t="s">
        <v>26</v>
      </c>
      <c r="C40" s="28"/>
      <c r="D40" s="28"/>
      <c r="E40" s="28"/>
      <c r="F40" s="102"/>
      <c r="G40" s="74"/>
      <c r="H40" s="75"/>
      <c r="I40" s="75"/>
      <c r="J40" s="75"/>
      <c r="K40" s="75"/>
      <c r="L40" s="76"/>
      <c r="M40" s="74"/>
      <c r="N40" s="75"/>
      <c r="O40" s="75"/>
      <c r="P40" s="75"/>
      <c r="Q40" s="75"/>
      <c r="R40" s="76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7"/>
      <c r="AU40" s="75"/>
      <c r="AV40" s="77"/>
      <c r="AW40" s="78"/>
      <c r="AX40" s="79"/>
      <c r="AY40" s="80"/>
    </row>
    <row r="41" spans="1:51" x14ac:dyDescent="0.4">
      <c r="A41" s="34">
        <v>2018</v>
      </c>
      <c r="B41" s="35">
        <v>4</v>
      </c>
      <c r="C41" s="36">
        <v>33</v>
      </c>
      <c r="D41" s="36">
        <v>1</v>
      </c>
      <c r="E41" s="36"/>
      <c r="F41" s="99" t="s">
        <v>38</v>
      </c>
      <c r="G41" s="37"/>
      <c r="H41" s="38"/>
      <c r="I41" s="38"/>
      <c r="J41" s="38"/>
      <c r="K41" s="38">
        <v>598</v>
      </c>
      <c r="L41" s="39"/>
      <c r="M41" s="37"/>
      <c r="N41" s="38"/>
      <c r="O41" s="38"/>
      <c r="P41" s="38"/>
      <c r="Q41" s="38"/>
      <c r="R41" s="39"/>
      <c r="S41" s="40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41"/>
      <c r="AT41" s="42">
        <f>SUM(S41:AS41)</f>
        <v>0</v>
      </c>
      <c r="AU41" s="43">
        <f t="shared" ref="AU41:AU57" si="16">SUM(G41:R41)</f>
        <v>598</v>
      </c>
      <c r="AV41" s="42">
        <f t="shared" ref="AV41:AV56" si="17">SUM(G41:AS41)</f>
        <v>598</v>
      </c>
      <c r="AW41" s="44">
        <v>79800</v>
      </c>
      <c r="AX41" s="45">
        <v>553100</v>
      </c>
      <c r="AY41" s="46">
        <f>AX41/AW41</f>
        <v>6.9310776942355892</v>
      </c>
    </row>
    <row r="42" spans="1:51" x14ac:dyDescent="0.4">
      <c r="A42" s="47">
        <v>2018</v>
      </c>
      <c r="B42" s="48"/>
      <c r="C42" s="49">
        <f>C41+1</f>
        <v>34</v>
      </c>
      <c r="D42" s="49">
        <f>D41+1</f>
        <v>2</v>
      </c>
      <c r="E42" s="49"/>
      <c r="F42" s="100" t="s">
        <v>39</v>
      </c>
      <c r="G42" s="50"/>
      <c r="H42" s="51"/>
      <c r="I42" s="51"/>
      <c r="J42" s="51"/>
      <c r="K42" s="51">
        <v>69</v>
      </c>
      <c r="L42" s="52"/>
      <c r="M42" s="50"/>
      <c r="N42" s="51"/>
      <c r="O42" s="51"/>
      <c r="P42" s="51">
        <v>420</v>
      </c>
      <c r="Q42" s="51"/>
      <c r="R42" s="52"/>
      <c r="S42" s="53"/>
      <c r="T42" s="51"/>
      <c r="U42" s="51"/>
      <c r="V42" s="51"/>
      <c r="W42" s="51"/>
      <c r="X42" s="51"/>
      <c r="Y42" s="51"/>
      <c r="Z42" s="51"/>
      <c r="AA42" s="51"/>
      <c r="AB42" s="51"/>
      <c r="AC42" s="51">
        <v>57</v>
      </c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4"/>
      <c r="AT42" s="55">
        <f t="shared" ref="AT42:AT54" si="18">SUM(S42:AS42)</f>
        <v>57</v>
      </c>
      <c r="AU42" s="56">
        <f t="shared" si="16"/>
        <v>489</v>
      </c>
      <c r="AV42" s="55">
        <f t="shared" si="17"/>
        <v>546</v>
      </c>
      <c r="AW42" s="57">
        <v>344062</v>
      </c>
      <c r="AX42" s="58">
        <v>2203244.66</v>
      </c>
      <c r="AY42" s="59">
        <f t="shared" ref="AY42:AY57" si="19">AX42/AW42</f>
        <v>6.4036268463242099</v>
      </c>
    </row>
    <row r="43" spans="1:51" x14ac:dyDescent="0.4">
      <c r="A43" s="47">
        <v>2018</v>
      </c>
      <c r="B43" s="48"/>
      <c r="C43" s="49">
        <f t="shared" ref="C43:C57" si="20">C42+1</f>
        <v>35</v>
      </c>
      <c r="D43" s="49">
        <f t="shared" ref="D43:D57" si="21">D42+1</f>
        <v>3</v>
      </c>
      <c r="E43" s="49"/>
      <c r="F43" s="100" t="s">
        <v>40</v>
      </c>
      <c r="G43" s="50"/>
      <c r="H43" s="51"/>
      <c r="I43" s="51"/>
      <c r="J43" s="51"/>
      <c r="K43" s="51"/>
      <c r="L43" s="52"/>
      <c r="M43" s="50"/>
      <c r="N43" s="51"/>
      <c r="O43" s="51"/>
      <c r="P43" s="51">
        <v>192</v>
      </c>
      <c r="Q43" s="51"/>
      <c r="R43" s="52"/>
      <c r="S43" s="53"/>
      <c r="T43" s="51"/>
      <c r="U43" s="51"/>
      <c r="V43" s="51"/>
      <c r="W43" s="51"/>
      <c r="X43" s="51"/>
      <c r="Y43" s="51"/>
      <c r="Z43" s="51"/>
      <c r="AA43" s="51"/>
      <c r="AB43" s="51">
        <v>28</v>
      </c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4"/>
      <c r="AT43" s="55">
        <f t="shared" si="18"/>
        <v>28</v>
      </c>
      <c r="AU43" s="56">
        <f t="shared" si="16"/>
        <v>192</v>
      </c>
      <c r="AV43" s="55">
        <f t="shared" si="17"/>
        <v>220</v>
      </c>
      <c r="AW43" s="57">
        <v>342324</v>
      </c>
      <c r="AX43" s="58">
        <v>2917066.27</v>
      </c>
      <c r="AY43" s="59">
        <f t="shared" si="19"/>
        <v>8.52136067000853</v>
      </c>
    </row>
    <row r="44" spans="1:51" x14ac:dyDescent="0.4">
      <c r="A44" s="47">
        <v>2018</v>
      </c>
      <c r="B44" s="48"/>
      <c r="C44" s="49">
        <f t="shared" si="20"/>
        <v>36</v>
      </c>
      <c r="D44" s="49">
        <f t="shared" si="21"/>
        <v>4</v>
      </c>
      <c r="E44" s="49"/>
      <c r="F44" s="100" t="s">
        <v>41</v>
      </c>
      <c r="G44" s="50"/>
      <c r="H44" s="51"/>
      <c r="I44" s="51"/>
      <c r="J44" s="51"/>
      <c r="K44" s="51"/>
      <c r="L44" s="52"/>
      <c r="M44" s="50"/>
      <c r="N44" s="51"/>
      <c r="O44" s="51"/>
      <c r="P44" s="51"/>
      <c r="Q44" s="51">
        <v>7968</v>
      </c>
      <c r="R44" s="52"/>
      <c r="S44" s="53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4"/>
      <c r="AT44" s="55">
        <f t="shared" si="18"/>
        <v>0</v>
      </c>
      <c r="AU44" s="56">
        <f t="shared" si="16"/>
        <v>7968</v>
      </c>
      <c r="AV44" s="55">
        <f t="shared" si="17"/>
        <v>7968</v>
      </c>
      <c r="AW44" s="57">
        <v>5423414</v>
      </c>
      <c r="AX44" s="58">
        <v>49084124.740000002</v>
      </c>
      <c r="AY44" s="59">
        <f>AX44/AW44</f>
        <v>9.0504108187204597</v>
      </c>
    </row>
    <row r="45" spans="1:51" x14ac:dyDescent="0.4">
      <c r="A45" s="47">
        <v>2018</v>
      </c>
      <c r="B45" s="48"/>
      <c r="C45" s="49">
        <f t="shared" si="20"/>
        <v>37</v>
      </c>
      <c r="D45" s="49">
        <f t="shared" si="21"/>
        <v>5</v>
      </c>
      <c r="E45" s="49"/>
      <c r="F45" s="100" t="s">
        <v>42</v>
      </c>
      <c r="G45" s="50"/>
      <c r="H45" s="51"/>
      <c r="I45" s="51"/>
      <c r="J45" s="51">
        <v>355</v>
      </c>
      <c r="K45" s="51">
        <v>247</v>
      </c>
      <c r="L45" s="52"/>
      <c r="M45" s="50"/>
      <c r="N45" s="51"/>
      <c r="O45" s="51"/>
      <c r="P45" s="51">
        <v>282</v>
      </c>
      <c r="Q45" s="51">
        <v>26</v>
      </c>
      <c r="R45" s="52"/>
      <c r="S45" s="53"/>
      <c r="T45" s="51"/>
      <c r="U45" s="51"/>
      <c r="V45" s="51"/>
      <c r="W45" s="51"/>
      <c r="X45" s="51"/>
      <c r="Y45" s="51"/>
      <c r="Z45" s="51"/>
      <c r="AA45" s="51"/>
      <c r="AB45" s="51">
        <v>17</v>
      </c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>
        <v>6</v>
      </c>
      <c r="AS45" s="54"/>
      <c r="AT45" s="55">
        <f t="shared" si="18"/>
        <v>23</v>
      </c>
      <c r="AU45" s="56">
        <f t="shared" si="16"/>
        <v>910</v>
      </c>
      <c r="AV45" s="55">
        <f t="shared" si="17"/>
        <v>933</v>
      </c>
      <c r="AW45" s="57">
        <v>298039</v>
      </c>
      <c r="AX45" s="58">
        <v>2150000</v>
      </c>
      <c r="AY45" s="59">
        <f t="shared" si="19"/>
        <v>7.2138210100020466</v>
      </c>
    </row>
    <row r="46" spans="1:51" x14ac:dyDescent="0.4">
      <c r="A46" s="47">
        <v>2018</v>
      </c>
      <c r="B46" s="48"/>
      <c r="C46" s="49">
        <f t="shared" si="20"/>
        <v>38</v>
      </c>
      <c r="D46" s="49">
        <f t="shared" si="21"/>
        <v>6</v>
      </c>
      <c r="E46" s="49"/>
      <c r="F46" s="100" t="s">
        <v>160</v>
      </c>
      <c r="G46" s="50"/>
      <c r="H46" s="51"/>
      <c r="I46" s="51"/>
      <c r="J46" s="51"/>
      <c r="K46" s="51">
        <v>150</v>
      </c>
      <c r="L46" s="52"/>
      <c r="M46" s="50"/>
      <c r="N46" s="51"/>
      <c r="O46" s="51"/>
      <c r="P46" s="51"/>
      <c r="Q46" s="51">
        <v>1415</v>
      </c>
      <c r="R46" s="52"/>
      <c r="S46" s="53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>
        <v>28</v>
      </c>
      <c r="AN46" s="51"/>
      <c r="AO46" s="51"/>
      <c r="AP46" s="51"/>
      <c r="AQ46" s="51"/>
      <c r="AR46" s="51"/>
      <c r="AS46" s="54"/>
      <c r="AT46" s="55">
        <f t="shared" si="18"/>
        <v>28</v>
      </c>
      <c r="AU46" s="56">
        <f t="shared" si="16"/>
        <v>1565</v>
      </c>
      <c r="AV46" s="55">
        <f t="shared" si="17"/>
        <v>1593</v>
      </c>
      <c r="AW46" s="57">
        <v>1918204</v>
      </c>
      <c r="AX46" s="58">
        <v>13359900</v>
      </c>
      <c r="AY46" s="59">
        <f t="shared" si="19"/>
        <v>6.9647962364795406</v>
      </c>
    </row>
    <row r="47" spans="1:51" x14ac:dyDescent="0.4">
      <c r="A47" s="47">
        <v>2018</v>
      </c>
      <c r="B47" s="48"/>
      <c r="C47" s="49">
        <f t="shared" si="20"/>
        <v>39</v>
      </c>
      <c r="D47" s="49">
        <f t="shared" si="21"/>
        <v>7</v>
      </c>
      <c r="E47" s="49"/>
      <c r="F47" s="100" t="s">
        <v>43</v>
      </c>
      <c r="G47" s="50"/>
      <c r="H47" s="51"/>
      <c r="I47" s="51"/>
      <c r="J47" s="51"/>
      <c r="K47" s="51">
        <v>797</v>
      </c>
      <c r="L47" s="52"/>
      <c r="M47" s="50"/>
      <c r="N47" s="51"/>
      <c r="O47" s="51"/>
      <c r="P47" s="51"/>
      <c r="Q47" s="51">
        <v>478</v>
      </c>
      <c r="R47" s="52"/>
      <c r="S47" s="53"/>
      <c r="T47" s="51"/>
      <c r="U47" s="51"/>
      <c r="V47" s="51"/>
      <c r="W47" s="51"/>
      <c r="X47" s="51"/>
      <c r="Y47" s="51"/>
      <c r="Z47" s="51"/>
      <c r="AA47" s="51"/>
      <c r="AB47" s="51"/>
      <c r="AC47" s="51">
        <v>284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4"/>
      <c r="AT47" s="55">
        <f t="shared" si="18"/>
        <v>284</v>
      </c>
      <c r="AU47" s="56">
        <f t="shared" si="16"/>
        <v>1275</v>
      </c>
      <c r="AV47" s="55">
        <f t="shared" si="17"/>
        <v>1559</v>
      </c>
      <c r="AW47" s="57" t="s">
        <v>207</v>
      </c>
      <c r="AX47" s="58">
        <v>4125497</v>
      </c>
      <c r="AY47" s="59" t="s">
        <v>207</v>
      </c>
    </row>
    <row r="48" spans="1:51" x14ac:dyDescent="0.4">
      <c r="A48" s="47">
        <v>2018</v>
      </c>
      <c r="B48" s="48"/>
      <c r="C48" s="49">
        <f t="shared" si="20"/>
        <v>40</v>
      </c>
      <c r="D48" s="49">
        <f t="shared" si="21"/>
        <v>8</v>
      </c>
      <c r="E48" s="49"/>
      <c r="F48" s="100" t="s">
        <v>44</v>
      </c>
      <c r="G48" s="50"/>
      <c r="H48" s="51"/>
      <c r="I48" s="51"/>
      <c r="J48" s="51"/>
      <c r="K48" s="51">
        <v>378</v>
      </c>
      <c r="L48" s="52"/>
      <c r="M48" s="50"/>
      <c r="N48" s="51"/>
      <c r="O48" s="51"/>
      <c r="P48" s="51"/>
      <c r="Q48" s="51">
        <v>15</v>
      </c>
      <c r="R48" s="52"/>
      <c r="S48" s="53"/>
      <c r="T48" s="51"/>
      <c r="U48" s="51">
        <v>70</v>
      </c>
      <c r="V48" s="51"/>
      <c r="W48" s="51"/>
      <c r="X48" s="51"/>
      <c r="Y48" s="51"/>
      <c r="Z48" s="51"/>
      <c r="AA48" s="51"/>
      <c r="AB48" s="51">
        <v>191</v>
      </c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4"/>
      <c r="AT48" s="55">
        <f>SUM(S48:AS48)</f>
        <v>261</v>
      </c>
      <c r="AU48" s="56">
        <f t="shared" si="16"/>
        <v>393</v>
      </c>
      <c r="AV48" s="55">
        <f t="shared" si="17"/>
        <v>654</v>
      </c>
      <c r="AW48" s="57">
        <v>165702</v>
      </c>
      <c r="AX48" s="58">
        <v>1434848.33</v>
      </c>
      <c r="AY48" s="59">
        <f t="shared" si="19"/>
        <v>8.6592094844962642</v>
      </c>
    </row>
    <row r="49" spans="1:51" x14ac:dyDescent="0.4">
      <c r="A49" s="47">
        <v>2018</v>
      </c>
      <c r="B49" s="48"/>
      <c r="C49" s="49">
        <f t="shared" si="20"/>
        <v>41</v>
      </c>
      <c r="D49" s="49">
        <f t="shared" si="21"/>
        <v>9</v>
      </c>
      <c r="E49" s="49"/>
      <c r="F49" s="100" t="s">
        <v>45</v>
      </c>
      <c r="G49" s="50"/>
      <c r="H49" s="51"/>
      <c r="I49" s="51"/>
      <c r="J49" s="51"/>
      <c r="K49" s="51">
        <v>100</v>
      </c>
      <c r="L49" s="52"/>
      <c r="M49" s="50"/>
      <c r="N49" s="51"/>
      <c r="O49" s="51"/>
      <c r="P49" s="51"/>
      <c r="Q49" s="51">
        <v>1250</v>
      </c>
      <c r="R49" s="52"/>
      <c r="S49" s="53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4"/>
      <c r="AT49" s="55">
        <f t="shared" si="18"/>
        <v>0</v>
      </c>
      <c r="AU49" s="56">
        <f t="shared" si="16"/>
        <v>1350</v>
      </c>
      <c r="AV49" s="55">
        <f t="shared" si="17"/>
        <v>1350</v>
      </c>
      <c r="AW49" s="57">
        <v>360021</v>
      </c>
      <c r="AX49" s="58">
        <v>2911698</v>
      </c>
      <c r="AY49" s="59">
        <f t="shared" si="19"/>
        <v>8.0875782246035648</v>
      </c>
    </row>
    <row r="50" spans="1:51" x14ac:dyDescent="0.4">
      <c r="A50" s="47">
        <v>2018</v>
      </c>
      <c r="B50" s="48"/>
      <c r="C50" s="49">
        <f t="shared" si="20"/>
        <v>42</v>
      </c>
      <c r="D50" s="49">
        <f t="shared" si="21"/>
        <v>10</v>
      </c>
      <c r="E50" s="49"/>
      <c r="F50" s="100" t="s">
        <v>159</v>
      </c>
      <c r="G50" s="50"/>
      <c r="H50" s="51"/>
      <c r="I50" s="51"/>
      <c r="J50" s="51"/>
      <c r="K50" s="51"/>
      <c r="L50" s="52"/>
      <c r="M50" s="50"/>
      <c r="N50" s="51"/>
      <c r="O50" s="51"/>
      <c r="P50" s="51">
        <v>940</v>
      </c>
      <c r="Q50" s="51">
        <v>206</v>
      </c>
      <c r="R50" s="52"/>
      <c r="S50" s="53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>
        <v>259</v>
      </c>
      <c r="AL50" s="51"/>
      <c r="AM50" s="51"/>
      <c r="AN50" s="51"/>
      <c r="AO50" s="51"/>
      <c r="AP50" s="51"/>
      <c r="AQ50" s="51"/>
      <c r="AR50" s="51"/>
      <c r="AS50" s="54"/>
      <c r="AT50" s="55">
        <f>SUM(S50:AS50)</f>
        <v>259</v>
      </c>
      <c r="AU50" s="56">
        <f t="shared" si="16"/>
        <v>1146</v>
      </c>
      <c r="AV50" s="55">
        <f t="shared" si="17"/>
        <v>1405</v>
      </c>
      <c r="AW50" s="57">
        <v>33895</v>
      </c>
      <c r="AX50" s="58">
        <v>59755739</v>
      </c>
      <c r="AY50" s="59" t="s">
        <v>207</v>
      </c>
    </row>
    <row r="51" spans="1:51" x14ac:dyDescent="0.4">
      <c r="A51" s="47">
        <v>2018</v>
      </c>
      <c r="B51" s="48"/>
      <c r="C51" s="49">
        <f t="shared" si="20"/>
        <v>43</v>
      </c>
      <c r="D51" s="49">
        <f t="shared" si="21"/>
        <v>11</v>
      </c>
      <c r="E51" s="49"/>
      <c r="F51" s="100" t="s">
        <v>161</v>
      </c>
      <c r="G51" s="50"/>
      <c r="H51" s="51"/>
      <c r="I51" s="51"/>
      <c r="J51" s="51">
        <v>1078</v>
      </c>
      <c r="K51" s="51"/>
      <c r="L51" s="52"/>
      <c r="M51" s="50"/>
      <c r="N51" s="51"/>
      <c r="O51" s="51"/>
      <c r="P51" s="51"/>
      <c r="Q51" s="51"/>
      <c r="R51" s="52"/>
      <c r="S51" s="53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>
        <v>167</v>
      </c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4"/>
      <c r="AT51" s="55">
        <f>SUM(S51:AS51)</f>
        <v>167</v>
      </c>
      <c r="AU51" s="56">
        <f t="shared" si="16"/>
        <v>1078</v>
      </c>
      <c r="AV51" s="55">
        <f t="shared" si="17"/>
        <v>1245</v>
      </c>
      <c r="AW51" s="57">
        <v>337345</v>
      </c>
      <c r="AX51" s="58">
        <v>2966156</v>
      </c>
      <c r="AY51" s="59">
        <f t="shared" si="19"/>
        <v>8.7926484755962004</v>
      </c>
    </row>
    <row r="52" spans="1:51" x14ac:dyDescent="0.4">
      <c r="A52" s="47">
        <v>2018</v>
      </c>
      <c r="B52" s="48"/>
      <c r="C52" s="49">
        <f t="shared" si="20"/>
        <v>44</v>
      </c>
      <c r="D52" s="49">
        <f t="shared" si="21"/>
        <v>12</v>
      </c>
      <c r="E52" s="49"/>
      <c r="F52" s="100" t="s">
        <v>46</v>
      </c>
      <c r="G52" s="50" t="s">
        <v>207</v>
      </c>
      <c r="H52" s="51" t="s">
        <v>207</v>
      </c>
      <c r="I52" s="51" t="s">
        <v>207</v>
      </c>
      <c r="J52" s="51" t="s">
        <v>207</v>
      </c>
      <c r="K52" s="51" t="s">
        <v>207</v>
      </c>
      <c r="L52" s="52" t="s">
        <v>207</v>
      </c>
      <c r="M52" s="50" t="s">
        <v>207</v>
      </c>
      <c r="N52" s="51" t="s">
        <v>207</v>
      </c>
      <c r="O52" s="51" t="s">
        <v>207</v>
      </c>
      <c r="P52" s="51" t="s">
        <v>207</v>
      </c>
      <c r="Q52" s="51" t="s">
        <v>207</v>
      </c>
      <c r="R52" s="52" t="s">
        <v>207</v>
      </c>
      <c r="S52" s="53" t="s">
        <v>207</v>
      </c>
      <c r="T52" s="51" t="s">
        <v>207</v>
      </c>
      <c r="U52" s="51" t="s">
        <v>207</v>
      </c>
      <c r="V52" s="51" t="s">
        <v>207</v>
      </c>
      <c r="W52" s="51" t="s">
        <v>207</v>
      </c>
      <c r="X52" s="51" t="s">
        <v>207</v>
      </c>
      <c r="Y52" s="51" t="s">
        <v>207</v>
      </c>
      <c r="Z52" s="51" t="s">
        <v>207</v>
      </c>
      <c r="AA52" s="51" t="s">
        <v>207</v>
      </c>
      <c r="AB52" s="51" t="s">
        <v>207</v>
      </c>
      <c r="AC52" s="51" t="s">
        <v>207</v>
      </c>
      <c r="AD52" s="51" t="s">
        <v>207</v>
      </c>
      <c r="AE52" s="51" t="s">
        <v>207</v>
      </c>
      <c r="AF52" s="51" t="s">
        <v>207</v>
      </c>
      <c r="AG52" s="51" t="s">
        <v>207</v>
      </c>
      <c r="AH52" s="51" t="s">
        <v>207</v>
      </c>
      <c r="AI52" s="51" t="s">
        <v>207</v>
      </c>
      <c r="AJ52" s="51" t="s">
        <v>207</v>
      </c>
      <c r="AK52" s="51" t="s">
        <v>207</v>
      </c>
      <c r="AL52" s="51" t="s">
        <v>207</v>
      </c>
      <c r="AM52" s="51" t="s">
        <v>207</v>
      </c>
      <c r="AN52" s="51" t="s">
        <v>207</v>
      </c>
      <c r="AO52" s="51" t="s">
        <v>207</v>
      </c>
      <c r="AP52" s="51" t="s">
        <v>207</v>
      </c>
      <c r="AQ52" s="51" t="s">
        <v>207</v>
      </c>
      <c r="AR52" s="51" t="s">
        <v>207</v>
      </c>
      <c r="AS52" s="54" t="s">
        <v>207</v>
      </c>
      <c r="AT52" s="55" t="s">
        <v>207</v>
      </c>
      <c r="AU52" s="56" t="s">
        <v>207</v>
      </c>
      <c r="AV52" s="55" t="s">
        <v>207</v>
      </c>
      <c r="AW52" s="57" t="s">
        <v>207</v>
      </c>
      <c r="AX52" s="58" t="s">
        <v>207</v>
      </c>
      <c r="AY52" s="55" t="s">
        <v>207</v>
      </c>
    </row>
    <row r="53" spans="1:51" x14ac:dyDescent="0.4">
      <c r="A53" s="47">
        <v>2018</v>
      </c>
      <c r="B53" s="48"/>
      <c r="C53" s="49">
        <f t="shared" si="20"/>
        <v>45</v>
      </c>
      <c r="D53" s="49">
        <f t="shared" si="21"/>
        <v>13</v>
      </c>
      <c r="E53" s="49"/>
      <c r="F53" s="100" t="s">
        <v>47</v>
      </c>
      <c r="G53" s="50" t="s">
        <v>207</v>
      </c>
      <c r="H53" s="51" t="s">
        <v>207</v>
      </c>
      <c r="I53" s="51" t="s">
        <v>207</v>
      </c>
      <c r="J53" s="51" t="s">
        <v>207</v>
      </c>
      <c r="K53" s="51" t="s">
        <v>207</v>
      </c>
      <c r="L53" s="52" t="s">
        <v>207</v>
      </c>
      <c r="M53" s="50" t="s">
        <v>207</v>
      </c>
      <c r="N53" s="51" t="s">
        <v>207</v>
      </c>
      <c r="O53" s="51" t="s">
        <v>207</v>
      </c>
      <c r="P53" s="51" t="s">
        <v>207</v>
      </c>
      <c r="Q53" s="51" t="s">
        <v>207</v>
      </c>
      <c r="R53" s="52" t="s">
        <v>207</v>
      </c>
      <c r="S53" s="53" t="s">
        <v>207</v>
      </c>
      <c r="T53" s="51" t="s">
        <v>207</v>
      </c>
      <c r="U53" s="51" t="s">
        <v>207</v>
      </c>
      <c r="V53" s="51" t="s">
        <v>207</v>
      </c>
      <c r="W53" s="51" t="s">
        <v>207</v>
      </c>
      <c r="X53" s="51" t="s">
        <v>207</v>
      </c>
      <c r="Y53" s="51" t="s">
        <v>207</v>
      </c>
      <c r="Z53" s="51" t="s">
        <v>207</v>
      </c>
      <c r="AA53" s="51" t="s">
        <v>207</v>
      </c>
      <c r="AB53" s="51" t="s">
        <v>207</v>
      </c>
      <c r="AC53" s="51" t="s">
        <v>207</v>
      </c>
      <c r="AD53" s="51" t="s">
        <v>207</v>
      </c>
      <c r="AE53" s="51" t="s">
        <v>207</v>
      </c>
      <c r="AF53" s="51" t="s">
        <v>207</v>
      </c>
      <c r="AG53" s="51" t="s">
        <v>207</v>
      </c>
      <c r="AH53" s="51" t="s">
        <v>207</v>
      </c>
      <c r="AI53" s="51" t="s">
        <v>207</v>
      </c>
      <c r="AJ53" s="51" t="s">
        <v>207</v>
      </c>
      <c r="AK53" s="51" t="s">
        <v>207</v>
      </c>
      <c r="AL53" s="51" t="s">
        <v>207</v>
      </c>
      <c r="AM53" s="51" t="s">
        <v>207</v>
      </c>
      <c r="AN53" s="51" t="s">
        <v>207</v>
      </c>
      <c r="AO53" s="51" t="s">
        <v>207</v>
      </c>
      <c r="AP53" s="51" t="s">
        <v>207</v>
      </c>
      <c r="AQ53" s="51" t="s">
        <v>207</v>
      </c>
      <c r="AR53" s="51" t="s">
        <v>207</v>
      </c>
      <c r="AS53" s="54" t="s">
        <v>207</v>
      </c>
      <c r="AT53" s="55" t="s">
        <v>207</v>
      </c>
      <c r="AU53" s="56" t="s">
        <v>207</v>
      </c>
      <c r="AV53" s="55" t="s">
        <v>207</v>
      </c>
      <c r="AW53" s="57" t="s">
        <v>207</v>
      </c>
      <c r="AX53" s="58" t="s">
        <v>207</v>
      </c>
      <c r="AY53" s="55" t="s">
        <v>207</v>
      </c>
    </row>
    <row r="54" spans="1:51" x14ac:dyDescent="0.4">
      <c r="A54" s="47">
        <v>2018</v>
      </c>
      <c r="B54" s="48"/>
      <c r="C54" s="49">
        <f t="shared" si="20"/>
        <v>46</v>
      </c>
      <c r="D54" s="49">
        <f t="shared" si="21"/>
        <v>14</v>
      </c>
      <c r="E54" s="49"/>
      <c r="F54" s="100" t="s">
        <v>48</v>
      </c>
      <c r="G54" s="50"/>
      <c r="H54" s="51"/>
      <c r="I54" s="51"/>
      <c r="J54" s="51"/>
      <c r="K54" s="51"/>
      <c r="L54" s="52"/>
      <c r="M54" s="50"/>
      <c r="N54" s="51"/>
      <c r="O54" s="51"/>
      <c r="P54" s="51">
        <v>23</v>
      </c>
      <c r="Q54" s="51">
        <v>273</v>
      </c>
      <c r="R54" s="52"/>
      <c r="S54" s="53"/>
      <c r="T54" s="51"/>
      <c r="U54" s="51"/>
      <c r="V54" s="51"/>
      <c r="W54" s="51"/>
      <c r="X54" s="51">
        <v>13</v>
      </c>
      <c r="Y54" s="51"/>
      <c r="Z54" s="51">
        <v>15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>
        <v>221</v>
      </c>
      <c r="AL54" s="51"/>
      <c r="AM54" s="51"/>
      <c r="AN54" s="51"/>
      <c r="AO54" s="51"/>
      <c r="AP54" s="51"/>
      <c r="AQ54" s="51"/>
      <c r="AR54" s="51"/>
      <c r="AS54" s="54"/>
      <c r="AT54" s="55">
        <f t="shared" si="18"/>
        <v>249</v>
      </c>
      <c r="AU54" s="56">
        <f t="shared" si="16"/>
        <v>296</v>
      </c>
      <c r="AV54" s="55">
        <f t="shared" si="17"/>
        <v>545</v>
      </c>
      <c r="AW54" s="57" t="s">
        <v>207</v>
      </c>
      <c r="AX54" s="58" t="s">
        <v>207</v>
      </c>
      <c r="AY54" s="55" t="s">
        <v>207</v>
      </c>
    </row>
    <row r="55" spans="1:51" x14ac:dyDescent="0.4">
      <c r="A55" s="47">
        <v>2018</v>
      </c>
      <c r="B55" s="48"/>
      <c r="C55" s="49">
        <f t="shared" si="20"/>
        <v>47</v>
      </c>
      <c r="D55" s="49">
        <f t="shared" si="21"/>
        <v>15</v>
      </c>
      <c r="E55" s="49"/>
      <c r="F55" s="100" t="s">
        <v>49</v>
      </c>
      <c r="G55" s="50"/>
      <c r="H55" s="51"/>
      <c r="I55" s="51"/>
      <c r="J55" s="51"/>
      <c r="K55" s="51"/>
      <c r="L55" s="52"/>
      <c r="M55" s="50">
        <v>61</v>
      </c>
      <c r="N55" s="51"/>
      <c r="O55" s="51"/>
      <c r="P55" s="51">
        <v>87</v>
      </c>
      <c r="Q55" s="51">
        <v>17</v>
      </c>
      <c r="R55" s="52">
        <v>12</v>
      </c>
      <c r="S55" s="53"/>
      <c r="T55" s="51"/>
      <c r="U55" s="51"/>
      <c r="V55" s="51"/>
      <c r="W55" s="51"/>
      <c r="X55" s="51"/>
      <c r="Y55" s="51"/>
      <c r="Z55" s="51"/>
      <c r="AA55" s="51"/>
      <c r="AB55" s="51">
        <v>154</v>
      </c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4"/>
      <c r="AT55" s="55">
        <f>SUM(S55:AS55)</f>
        <v>154</v>
      </c>
      <c r="AU55" s="56">
        <f t="shared" si="16"/>
        <v>177</v>
      </c>
      <c r="AV55" s="55">
        <f t="shared" si="17"/>
        <v>331</v>
      </c>
      <c r="AW55" s="57">
        <v>148347</v>
      </c>
      <c r="AX55" s="58">
        <v>1199148.52</v>
      </c>
      <c r="AY55" s="59">
        <f t="shared" si="19"/>
        <v>8.0834025629099351</v>
      </c>
    </row>
    <row r="56" spans="1:51" x14ac:dyDescent="0.4">
      <c r="A56" s="47">
        <v>2018</v>
      </c>
      <c r="B56" s="48"/>
      <c r="C56" s="49">
        <f t="shared" si="20"/>
        <v>48</v>
      </c>
      <c r="D56" s="49">
        <f t="shared" si="21"/>
        <v>16</v>
      </c>
      <c r="E56" s="49"/>
      <c r="F56" s="100" t="s">
        <v>50</v>
      </c>
      <c r="G56" s="50"/>
      <c r="H56" s="51"/>
      <c r="I56" s="51"/>
      <c r="J56" s="51"/>
      <c r="K56" s="51">
        <v>195</v>
      </c>
      <c r="L56" s="52"/>
      <c r="M56" s="50"/>
      <c r="N56" s="51"/>
      <c r="O56" s="51"/>
      <c r="P56" s="51"/>
      <c r="Q56" s="51">
        <v>21</v>
      </c>
      <c r="R56" s="52">
        <v>42</v>
      </c>
      <c r="S56" s="53"/>
      <c r="T56" s="51"/>
      <c r="U56" s="51"/>
      <c r="V56" s="51"/>
      <c r="W56" s="51"/>
      <c r="X56" s="51"/>
      <c r="Y56" s="51"/>
      <c r="Z56" s="51">
        <v>13</v>
      </c>
      <c r="AA56" s="51"/>
      <c r="AB56" s="51"/>
      <c r="AC56" s="51"/>
      <c r="AD56" s="51">
        <v>5</v>
      </c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4"/>
      <c r="AT56" s="55">
        <f>SUM(S56:AS56)</f>
        <v>18</v>
      </c>
      <c r="AU56" s="56">
        <f t="shared" si="16"/>
        <v>258</v>
      </c>
      <c r="AV56" s="55">
        <f t="shared" si="17"/>
        <v>276</v>
      </c>
      <c r="AW56" s="57">
        <v>183801</v>
      </c>
      <c r="AX56" s="58">
        <v>1356720</v>
      </c>
      <c r="AY56" s="59">
        <f t="shared" si="19"/>
        <v>7.3814614719179978</v>
      </c>
    </row>
    <row r="57" spans="1:51" ht="21.6" thickBot="1" x14ac:dyDescent="0.45">
      <c r="A57" s="60">
        <v>2018</v>
      </c>
      <c r="B57" s="61"/>
      <c r="C57" s="62">
        <f t="shared" si="20"/>
        <v>49</v>
      </c>
      <c r="D57" s="62">
        <f t="shared" si="21"/>
        <v>17</v>
      </c>
      <c r="E57" s="62"/>
      <c r="F57" s="101" t="s">
        <v>51</v>
      </c>
      <c r="G57" s="63"/>
      <c r="H57" s="64"/>
      <c r="I57" s="64"/>
      <c r="J57" s="64">
        <v>25</v>
      </c>
      <c r="K57" s="64"/>
      <c r="L57" s="65"/>
      <c r="M57" s="63"/>
      <c r="N57" s="64"/>
      <c r="O57" s="64"/>
      <c r="P57" s="64">
        <v>6</v>
      </c>
      <c r="Q57" s="64"/>
      <c r="R57" s="65"/>
      <c r="S57" s="66"/>
      <c r="T57" s="64"/>
      <c r="U57" s="64">
        <v>312</v>
      </c>
      <c r="V57" s="64"/>
      <c r="W57" s="64"/>
      <c r="X57" s="64"/>
      <c r="Y57" s="64"/>
      <c r="Z57" s="64"/>
      <c r="AA57" s="64"/>
      <c r="AB57" s="64"/>
      <c r="AC57" s="64">
        <v>52</v>
      </c>
      <c r="AD57" s="64">
        <v>15</v>
      </c>
      <c r="AE57" s="64"/>
      <c r="AF57" s="64"/>
      <c r="AG57" s="64"/>
      <c r="AH57" s="64">
        <v>30</v>
      </c>
      <c r="AI57" s="64"/>
      <c r="AJ57" s="64"/>
      <c r="AK57" s="64"/>
      <c r="AL57" s="64"/>
      <c r="AM57" s="64">
        <v>1</v>
      </c>
      <c r="AN57" s="64"/>
      <c r="AO57" s="64"/>
      <c r="AP57" s="64"/>
      <c r="AQ57" s="64"/>
      <c r="AR57" s="64"/>
      <c r="AS57" s="67"/>
      <c r="AT57" s="68">
        <f>SUM(S57:AS57)</f>
        <v>410</v>
      </c>
      <c r="AU57" s="69">
        <f t="shared" si="16"/>
        <v>31</v>
      </c>
      <c r="AV57" s="68">
        <f>SUM(G57:AS57)</f>
        <v>441</v>
      </c>
      <c r="AW57" s="70">
        <v>550551</v>
      </c>
      <c r="AX57" s="71">
        <v>2550000</v>
      </c>
      <c r="AY57" s="72">
        <f t="shared" si="19"/>
        <v>4.6317234915566408</v>
      </c>
    </row>
    <row r="58" spans="1:51" ht="21.6" thickBot="1" x14ac:dyDescent="0.45">
      <c r="A58" s="27"/>
      <c r="B58" s="28" t="s">
        <v>52</v>
      </c>
      <c r="C58" s="28"/>
      <c r="D58" s="28"/>
      <c r="E58" s="28"/>
      <c r="F58" s="102"/>
      <c r="G58" s="74"/>
      <c r="H58" s="75"/>
      <c r="I58" s="75"/>
      <c r="J58" s="75"/>
      <c r="K58" s="75"/>
      <c r="L58" s="76"/>
      <c r="M58" s="74"/>
      <c r="N58" s="75"/>
      <c r="O58" s="75"/>
      <c r="P58" s="75"/>
      <c r="Q58" s="75"/>
      <c r="R58" s="76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7"/>
      <c r="AU58" s="75"/>
      <c r="AV58" s="77"/>
      <c r="AW58" s="78"/>
      <c r="AX58" s="79"/>
      <c r="AY58" s="80"/>
    </row>
    <row r="59" spans="1:51" x14ac:dyDescent="0.4">
      <c r="A59" s="34">
        <v>2018</v>
      </c>
      <c r="B59" s="35">
        <v>5</v>
      </c>
      <c r="C59" s="36">
        <v>50</v>
      </c>
      <c r="D59" s="36">
        <v>1</v>
      </c>
      <c r="E59" s="36"/>
      <c r="F59" s="103" t="s">
        <v>53</v>
      </c>
      <c r="G59" s="37"/>
      <c r="H59" s="38"/>
      <c r="I59" s="38"/>
      <c r="J59" s="38"/>
      <c r="K59" s="38"/>
      <c r="L59" s="39"/>
      <c r="M59" s="37"/>
      <c r="N59" s="38"/>
      <c r="O59" s="38"/>
      <c r="P59" s="38"/>
      <c r="Q59" s="38">
        <v>255</v>
      </c>
      <c r="R59" s="39"/>
      <c r="S59" s="40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>
        <v>86</v>
      </c>
      <c r="AL59" s="38"/>
      <c r="AM59" s="38"/>
      <c r="AN59" s="38"/>
      <c r="AO59" s="38"/>
      <c r="AP59" s="38"/>
      <c r="AQ59" s="38"/>
      <c r="AR59" s="38"/>
      <c r="AS59" s="41"/>
      <c r="AT59" s="42">
        <f t="shared" ref="AT59:AT68" si="22">SUM(S59:AS59)</f>
        <v>86</v>
      </c>
      <c r="AU59" s="43">
        <f t="shared" ref="AU59:AU68" si="23">SUM(G59:R59)</f>
        <v>255</v>
      </c>
      <c r="AV59" s="42">
        <f t="shared" ref="AV59:AV68" si="24">SUM(G59:AS59)</f>
        <v>341</v>
      </c>
      <c r="AW59" s="44">
        <v>222100</v>
      </c>
      <c r="AX59" s="45">
        <v>1340000</v>
      </c>
      <c r="AY59" s="46">
        <f t="shared" ref="AY59:AY67" si="25">AX59/AW59</f>
        <v>6.0333183250787936</v>
      </c>
    </row>
    <row r="60" spans="1:51" x14ac:dyDescent="0.4">
      <c r="A60" s="47">
        <v>2018</v>
      </c>
      <c r="B60" s="48"/>
      <c r="C60" s="49">
        <f t="shared" ref="C60:C68" si="26">1+C59</f>
        <v>51</v>
      </c>
      <c r="D60" s="49">
        <f t="shared" ref="D60:D68" si="27">1+D59</f>
        <v>2</v>
      </c>
      <c r="E60" s="49"/>
      <c r="F60" s="104" t="s">
        <v>54</v>
      </c>
      <c r="G60" s="50"/>
      <c r="H60" s="51"/>
      <c r="I60" s="51"/>
      <c r="J60" s="51"/>
      <c r="K60" s="51">
        <v>89</v>
      </c>
      <c r="L60" s="52"/>
      <c r="M60" s="50"/>
      <c r="N60" s="51"/>
      <c r="O60" s="51"/>
      <c r="P60" s="51"/>
      <c r="Q60" s="51">
        <v>1453</v>
      </c>
      <c r="R60" s="52"/>
      <c r="S60" s="53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>
        <v>22</v>
      </c>
      <c r="AL60" s="51"/>
      <c r="AM60" s="51"/>
      <c r="AN60" s="51"/>
      <c r="AO60" s="51"/>
      <c r="AP60" s="51"/>
      <c r="AQ60" s="51"/>
      <c r="AR60" s="51"/>
      <c r="AS60" s="54"/>
      <c r="AT60" s="55">
        <f>SUM(S60:AS60)</f>
        <v>22</v>
      </c>
      <c r="AU60" s="56">
        <f t="shared" si="23"/>
        <v>1542</v>
      </c>
      <c r="AV60" s="55">
        <f t="shared" si="24"/>
        <v>1564</v>
      </c>
      <c r="AW60" s="57">
        <v>788073</v>
      </c>
      <c r="AX60" s="58" t="s">
        <v>169</v>
      </c>
      <c r="AY60" s="59">
        <f t="shared" si="25"/>
        <v>6.8279800094661285</v>
      </c>
    </row>
    <row r="61" spans="1:51" x14ac:dyDescent="0.4">
      <c r="A61" s="47">
        <v>2018</v>
      </c>
      <c r="B61" s="48"/>
      <c r="C61" s="49">
        <f t="shared" si="26"/>
        <v>52</v>
      </c>
      <c r="D61" s="49">
        <f t="shared" si="27"/>
        <v>3</v>
      </c>
      <c r="E61" s="49"/>
      <c r="F61" s="104" t="s">
        <v>55</v>
      </c>
      <c r="G61" s="50"/>
      <c r="H61" s="51"/>
      <c r="I61" s="51"/>
      <c r="J61" s="51">
        <v>10</v>
      </c>
      <c r="K61" s="51">
        <v>893</v>
      </c>
      <c r="L61" s="52"/>
      <c r="M61" s="50"/>
      <c r="N61" s="51"/>
      <c r="O61" s="51"/>
      <c r="P61" s="51"/>
      <c r="Q61" s="51">
        <v>175</v>
      </c>
      <c r="R61" s="52"/>
      <c r="S61" s="53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>
        <v>62</v>
      </c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4"/>
      <c r="AT61" s="55">
        <f t="shared" si="22"/>
        <v>62</v>
      </c>
      <c r="AU61" s="56">
        <f t="shared" si="23"/>
        <v>1078</v>
      </c>
      <c r="AV61" s="55">
        <f t="shared" si="24"/>
        <v>1140</v>
      </c>
      <c r="AW61" s="57">
        <v>901263</v>
      </c>
      <c r="AX61" s="58">
        <v>7295060.7999999998</v>
      </c>
      <c r="AY61" s="59">
        <f t="shared" si="25"/>
        <v>8.0942641604060075</v>
      </c>
    </row>
    <row r="62" spans="1:51" x14ac:dyDescent="0.4">
      <c r="A62" s="47">
        <v>2018</v>
      </c>
      <c r="B62" s="48"/>
      <c r="C62" s="49">
        <f t="shared" si="26"/>
        <v>53</v>
      </c>
      <c r="D62" s="49">
        <f t="shared" si="27"/>
        <v>4</v>
      </c>
      <c r="E62" s="49"/>
      <c r="F62" s="104" t="s">
        <v>56</v>
      </c>
      <c r="G62" s="50"/>
      <c r="H62" s="51"/>
      <c r="I62" s="51"/>
      <c r="J62" s="51"/>
      <c r="K62" s="51">
        <v>3</v>
      </c>
      <c r="L62" s="52"/>
      <c r="M62" s="50"/>
      <c r="N62" s="51"/>
      <c r="O62" s="51"/>
      <c r="P62" s="51"/>
      <c r="Q62" s="51">
        <v>1103</v>
      </c>
      <c r="R62" s="52"/>
      <c r="S62" s="53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>
        <v>75</v>
      </c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4"/>
      <c r="AT62" s="55">
        <f t="shared" si="22"/>
        <v>75</v>
      </c>
      <c r="AU62" s="56">
        <f t="shared" si="23"/>
        <v>1106</v>
      </c>
      <c r="AV62" s="55">
        <f t="shared" si="24"/>
        <v>1181</v>
      </c>
      <c r="AW62" s="57">
        <v>766504</v>
      </c>
      <c r="AX62" s="58" t="s">
        <v>171</v>
      </c>
      <c r="AY62" s="59">
        <f t="shared" si="25"/>
        <v>7.5399958773861586</v>
      </c>
    </row>
    <row r="63" spans="1:51" x14ac:dyDescent="0.4">
      <c r="A63" s="47">
        <v>2018</v>
      </c>
      <c r="B63" s="48"/>
      <c r="C63" s="49">
        <f t="shared" si="26"/>
        <v>54</v>
      </c>
      <c r="D63" s="49">
        <f t="shared" si="27"/>
        <v>5</v>
      </c>
      <c r="E63" s="49"/>
      <c r="F63" s="104" t="s">
        <v>57</v>
      </c>
      <c r="G63" s="50"/>
      <c r="H63" s="51"/>
      <c r="I63" s="51"/>
      <c r="J63" s="51">
        <v>6</v>
      </c>
      <c r="K63" s="51">
        <v>599</v>
      </c>
      <c r="L63" s="52"/>
      <c r="M63" s="50"/>
      <c r="N63" s="51"/>
      <c r="O63" s="51"/>
      <c r="P63" s="51"/>
      <c r="Q63" s="51">
        <v>244</v>
      </c>
      <c r="R63" s="52"/>
      <c r="S63" s="53"/>
      <c r="T63" s="51"/>
      <c r="U63" s="51">
        <v>14</v>
      </c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4"/>
      <c r="AT63" s="55">
        <f t="shared" si="22"/>
        <v>14</v>
      </c>
      <c r="AU63" s="56">
        <f t="shared" si="23"/>
        <v>849</v>
      </c>
      <c r="AV63" s="55">
        <f t="shared" si="24"/>
        <v>863</v>
      </c>
      <c r="AW63" s="57">
        <v>861531</v>
      </c>
      <c r="AX63" s="58">
        <v>6050713.9900000002</v>
      </c>
      <c r="AY63" s="59">
        <f t="shared" si="25"/>
        <v>7.0232109929880648</v>
      </c>
    </row>
    <row r="64" spans="1:51" x14ac:dyDescent="0.4">
      <c r="A64" s="47">
        <v>2018</v>
      </c>
      <c r="B64" s="48"/>
      <c r="C64" s="49">
        <f t="shared" si="26"/>
        <v>55</v>
      </c>
      <c r="D64" s="49">
        <f t="shared" si="27"/>
        <v>6</v>
      </c>
      <c r="E64" s="49"/>
      <c r="F64" s="104" t="s">
        <v>58</v>
      </c>
      <c r="G64" s="50"/>
      <c r="H64" s="51"/>
      <c r="I64" s="51"/>
      <c r="J64" s="51"/>
      <c r="K64" s="51">
        <v>114</v>
      </c>
      <c r="L64" s="52">
        <v>16</v>
      </c>
      <c r="M64" s="50"/>
      <c r="N64" s="51"/>
      <c r="O64" s="51"/>
      <c r="P64" s="51"/>
      <c r="Q64" s="51"/>
      <c r="R64" s="52">
        <v>51</v>
      </c>
      <c r="S64" s="53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>
        <v>244</v>
      </c>
      <c r="AL64" s="51"/>
      <c r="AM64" s="51"/>
      <c r="AN64" s="51"/>
      <c r="AO64" s="51"/>
      <c r="AP64" s="51"/>
      <c r="AQ64" s="51"/>
      <c r="AR64" s="51"/>
      <c r="AS64" s="54"/>
      <c r="AT64" s="55">
        <f t="shared" si="22"/>
        <v>244</v>
      </c>
      <c r="AU64" s="56">
        <f t="shared" si="23"/>
        <v>181</v>
      </c>
      <c r="AV64" s="55">
        <f t="shared" si="24"/>
        <v>425</v>
      </c>
      <c r="AW64" s="57">
        <v>235634</v>
      </c>
      <c r="AX64" s="58">
        <v>1792543.92</v>
      </c>
      <c r="AY64" s="59">
        <f t="shared" si="25"/>
        <v>7.6073228820968106</v>
      </c>
    </row>
    <row r="65" spans="1:51" x14ac:dyDescent="0.4">
      <c r="A65" s="47">
        <v>2018</v>
      </c>
      <c r="B65" s="48"/>
      <c r="C65" s="49">
        <f t="shared" si="26"/>
        <v>56</v>
      </c>
      <c r="D65" s="49">
        <f t="shared" si="27"/>
        <v>7</v>
      </c>
      <c r="E65" s="49"/>
      <c r="F65" s="104" t="s">
        <v>59</v>
      </c>
      <c r="G65" s="50"/>
      <c r="H65" s="51"/>
      <c r="I65" s="51"/>
      <c r="J65" s="51"/>
      <c r="K65" s="51">
        <v>30</v>
      </c>
      <c r="L65" s="52"/>
      <c r="M65" s="50"/>
      <c r="N65" s="51"/>
      <c r="O65" s="51"/>
      <c r="P65" s="51"/>
      <c r="Q65" s="51"/>
      <c r="R65" s="52"/>
      <c r="S65" s="53"/>
      <c r="T65" s="51"/>
      <c r="U65" s="51">
        <v>114</v>
      </c>
      <c r="V65" s="51"/>
      <c r="W65" s="51"/>
      <c r="X65" s="51"/>
      <c r="Y65" s="51"/>
      <c r="Z65" s="51"/>
      <c r="AA65" s="51"/>
      <c r="AB65" s="51">
        <v>66</v>
      </c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4"/>
      <c r="AT65" s="55">
        <f t="shared" si="22"/>
        <v>180</v>
      </c>
      <c r="AU65" s="56">
        <f t="shared" si="23"/>
        <v>30</v>
      </c>
      <c r="AV65" s="55">
        <f t="shared" si="24"/>
        <v>210</v>
      </c>
      <c r="AW65" s="57">
        <v>101485</v>
      </c>
      <c r="AX65" s="58">
        <v>591776</v>
      </c>
      <c r="AY65" s="59">
        <v>8.27</v>
      </c>
    </row>
    <row r="66" spans="1:51" x14ac:dyDescent="0.4">
      <c r="A66" s="47">
        <v>2018</v>
      </c>
      <c r="B66" s="48"/>
      <c r="C66" s="49">
        <f t="shared" si="26"/>
        <v>57</v>
      </c>
      <c r="D66" s="49">
        <f t="shared" si="27"/>
        <v>8</v>
      </c>
      <c r="E66" s="49"/>
      <c r="F66" s="104" t="s">
        <v>60</v>
      </c>
      <c r="G66" s="50"/>
      <c r="H66" s="51"/>
      <c r="I66" s="51"/>
      <c r="J66" s="51"/>
      <c r="K66" s="51">
        <v>297</v>
      </c>
      <c r="L66" s="52"/>
      <c r="M66" s="50"/>
      <c r="N66" s="51"/>
      <c r="O66" s="51"/>
      <c r="P66" s="51"/>
      <c r="Q66" s="51"/>
      <c r="R66" s="52"/>
      <c r="S66" s="53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>
        <v>821</v>
      </c>
      <c r="AL66" s="51"/>
      <c r="AM66" s="51"/>
      <c r="AN66" s="51"/>
      <c r="AO66" s="51"/>
      <c r="AP66" s="51"/>
      <c r="AQ66" s="51"/>
      <c r="AR66" s="51"/>
      <c r="AS66" s="54"/>
      <c r="AT66" s="55">
        <f t="shared" si="22"/>
        <v>821</v>
      </c>
      <c r="AU66" s="56">
        <f t="shared" si="23"/>
        <v>297</v>
      </c>
      <c r="AV66" s="55">
        <f t="shared" si="24"/>
        <v>1118</v>
      </c>
      <c r="AW66" s="57">
        <v>430245</v>
      </c>
      <c r="AX66" s="58">
        <v>3447459.22</v>
      </c>
      <c r="AY66" s="59">
        <f t="shared" si="25"/>
        <v>8.0127816011807234</v>
      </c>
    </row>
    <row r="67" spans="1:51" x14ac:dyDescent="0.4">
      <c r="A67" s="47">
        <v>2018</v>
      </c>
      <c r="B67" s="48"/>
      <c r="C67" s="49">
        <f t="shared" si="26"/>
        <v>58</v>
      </c>
      <c r="D67" s="49">
        <f t="shared" si="27"/>
        <v>9</v>
      </c>
      <c r="E67" s="49"/>
      <c r="F67" s="104" t="s">
        <v>61</v>
      </c>
      <c r="G67" s="50"/>
      <c r="H67" s="51"/>
      <c r="I67" s="51"/>
      <c r="J67" s="51"/>
      <c r="K67" s="51">
        <v>120</v>
      </c>
      <c r="L67" s="52"/>
      <c r="M67" s="50"/>
      <c r="N67" s="51"/>
      <c r="O67" s="51"/>
      <c r="P67" s="51">
        <v>214</v>
      </c>
      <c r="Q67" s="51"/>
      <c r="R67" s="52"/>
      <c r="S67" s="53"/>
      <c r="T67" s="51"/>
      <c r="U67" s="51"/>
      <c r="V67" s="51"/>
      <c r="W67" s="51"/>
      <c r="X67" s="51"/>
      <c r="Y67" s="51"/>
      <c r="Z67" s="51">
        <v>64</v>
      </c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4"/>
      <c r="AT67" s="55">
        <f t="shared" si="22"/>
        <v>64</v>
      </c>
      <c r="AU67" s="56">
        <f t="shared" si="23"/>
        <v>334</v>
      </c>
      <c r="AV67" s="55">
        <f t="shared" si="24"/>
        <v>398</v>
      </c>
      <c r="AW67" s="57">
        <v>192762</v>
      </c>
      <c r="AX67" s="58" t="s">
        <v>170</v>
      </c>
      <c r="AY67" s="59">
        <f t="shared" si="25"/>
        <v>7.7424964463950365</v>
      </c>
    </row>
    <row r="68" spans="1:51" ht="21.6" thickBot="1" x14ac:dyDescent="0.45">
      <c r="A68" s="60">
        <v>2018</v>
      </c>
      <c r="B68" s="61"/>
      <c r="C68" s="62">
        <f t="shared" si="26"/>
        <v>59</v>
      </c>
      <c r="D68" s="62">
        <f t="shared" si="27"/>
        <v>10</v>
      </c>
      <c r="E68" s="62"/>
      <c r="F68" s="105" t="s">
        <v>62</v>
      </c>
      <c r="G68" s="63"/>
      <c r="H68" s="64"/>
      <c r="I68" s="64"/>
      <c r="J68" s="64"/>
      <c r="K68" s="64">
        <v>149</v>
      </c>
      <c r="L68" s="65"/>
      <c r="M68" s="63"/>
      <c r="N68" s="64"/>
      <c r="O68" s="64"/>
      <c r="P68" s="64"/>
      <c r="Q68" s="64">
        <v>80</v>
      </c>
      <c r="R68" s="65"/>
      <c r="S68" s="66"/>
      <c r="T68" s="64"/>
      <c r="U68" s="64"/>
      <c r="V68" s="64"/>
      <c r="W68" s="64"/>
      <c r="X68" s="64">
        <v>17</v>
      </c>
      <c r="Y68" s="64"/>
      <c r="Z68" s="64">
        <v>65</v>
      </c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>
        <v>19</v>
      </c>
      <c r="AL68" s="64"/>
      <c r="AM68" s="64"/>
      <c r="AN68" s="64"/>
      <c r="AO68" s="64"/>
      <c r="AP68" s="64"/>
      <c r="AQ68" s="64"/>
      <c r="AR68" s="64"/>
      <c r="AS68" s="67"/>
      <c r="AT68" s="68">
        <f t="shared" si="22"/>
        <v>101</v>
      </c>
      <c r="AU68" s="69">
        <f t="shared" si="23"/>
        <v>229</v>
      </c>
      <c r="AV68" s="68">
        <f t="shared" si="24"/>
        <v>330</v>
      </c>
      <c r="AW68" s="70">
        <v>188213</v>
      </c>
      <c r="AX68" s="71">
        <v>2513850.73</v>
      </c>
      <c r="AY68" s="72">
        <v>8.5</v>
      </c>
    </row>
    <row r="69" spans="1:51" ht="21.6" thickBot="1" x14ac:dyDescent="0.45">
      <c r="A69" s="27"/>
      <c r="B69" s="28" t="s">
        <v>63</v>
      </c>
      <c r="C69" s="28"/>
      <c r="D69" s="28"/>
      <c r="E69" s="28"/>
      <c r="F69" s="102"/>
      <c r="G69" s="74"/>
      <c r="H69" s="75"/>
      <c r="I69" s="75"/>
      <c r="J69" s="75"/>
      <c r="K69" s="75"/>
      <c r="L69" s="76"/>
      <c r="M69" s="74"/>
      <c r="N69" s="75"/>
      <c r="O69" s="75"/>
      <c r="P69" s="75"/>
      <c r="Q69" s="75"/>
      <c r="R69" s="76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7"/>
      <c r="AU69" s="75"/>
      <c r="AV69" s="77"/>
      <c r="AW69" s="78"/>
      <c r="AX69" s="79"/>
      <c r="AY69" s="80"/>
    </row>
    <row r="70" spans="1:51" x14ac:dyDescent="0.4">
      <c r="A70" s="34">
        <v>2018</v>
      </c>
      <c r="B70" s="35">
        <v>6</v>
      </c>
      <c r="C70" s="36">
        <v>60</v>
      </c>
      <c r="D70" s="36">
        <v>1</v>
      </c>
      <c r="E70" s="36"/>
      <c r="F70" s="99" t="s">
        <v>164</v>
      </c>
      <c r="G70" s="37"/>
      <c r="H70" s="38"/>
      <c r="I70" s="38"/>
      <c r="J70" s="38"/>
      <c r="K70" s="38">
        <v>739</v>
      </c>
      <c r="L70" s="39"/>
      <c r="M70" s="37"/>
      <c r="N70" s="38"/>
      <c r="O70" s="38"/>
      <c r="P70" s="38"/>
      <c r="Q70" s="38">
        <v>853</v>
      </c>
      <c r="R70" s="39"/>
      <c r="S70" s="40"/>
      <c r="T70" s="38"/>
      <c r="U70" s="38">
        <v>155</v>
      </c>
      <c r="V70" s="38"/>
      <c r="W70" s="38"/>
      <c r="X70" s="38">
        <v>1008</v>
      </c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41"/>
      <c r="AT70" s="42">
        <f>SUM(S70:AS70)</f>
        <v>1163</v>
      </c>
      <c r="AU70" s="43">
        <f t="shared" ref="AU70:AU86" si="28">SUM(G70:R70)</f>
        <v>1592</v>
      </c>
      <c r="AV70" s="42">
        <f t="shared" ref="AV70:AV86" si="29">SUM(G70:AS70)</f>
        <v>2755</v>
      </c>
      <c r="AW70" s="44">
        <v>2423781</v>
      </c>
      <c r="AX70" s="45">
        <v>25101870</v>
      </c>
      <c r="AY70" s="46">
        <v>6.5</v>
      </c>
    </row>
    <row r="71" spans="1:51" x14ac:dyDescent="0.4">
      <c r="A71" s="47">
        <v>2018</v>
      </c>
      <c r="B71" s="48"/>
      <c r="C71" s="49">
        <f>1+C70</f>
        <v>61</v>
      </c>
      <c r="D71" s="49">
        <f>1+D70</f>
        <v>2</v>
      </c>
      <c r="E71" s="49"/>
      <c r="F71" s="100" t="s">
        <v>64</v>
      </c>
      <c r="G71" s="50"/>
      <c r="H71" s="51"/>
      <c r="I71" s="51"/>
      <c r="J71" s="51"/>
      <c r="K71" s="51">
        <v>706</v>
      </c>
      <c r="L71" s="52"/>
      <c r="M71" s="50"/>
      <c r="N71" s="51"/>
      <c r="O71" s="51"/>
      <c r="P71" s="51"/>
      <c r="Q71" s="51">
        <v>3682</v>
      </c>
      <c r="R71" s="52"/>
      <c r="S71" s="53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>
        <v>2076</v>
      </c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4"/>
      <c r="AT71" s="55">
        <f t="shared" ref="AT71:AT86" si="30">SUM(S71:AS71)</f>
        <v>2076</v>
      </c>
      <c r="AU71" s="56">
        <f t="shared" si="28"/>
        <v>4388</v>
      </c>
      <c r="AV71" s="55">
        <f t="shared" si="29"/>
        <v>6464</v>
      </c>
      <c r="AW71" s="57">
        <v>5298058</v>
      </c>
      <c r="AX71" s="58">
        <v>43250024.649999999</v>
      </c>
      <c r="AY71" s="59">
        <f t="shared" ref="AY71:AY86" si="31">AX71/AW71</f>
        <v>8.1633731925924558</v>
      </c>
    </row>
    <row r="72" spans="1:51" x14ac:dyDescent="0.4">
      <c r="A72" s="47">
        <v>2018</v>
      </c>
      <c r="B72" s="48"/>
      <c r="C72" s="49">
        <f t="shared" ref="C72:C86" si="32">1+C71</f>
        <v>62</v>
      </c>
      <c r="D72" s="49">
        <f t="shared" ref="D72:D86" si="33">1+D71</f>
        <v>3</v>
      </c>
      <c r="E72" s="49"/>
      <c r="F72" s="100" t="s">
        <v>165</v>
      </c>
      <c r="G72" s="50"/>
      <c r="H72" s="51"/>
      <c r="I72" s="51"/>
      <c r="J72" s="51"/>
      <c r="K72" s="51">
        <v>979</v>
      </c>
      <c r="L72" s="52">
        <v>24</v>
      </c>
      <c r="M72" s="50"/>
      <c r="N72" s="51"/>
      <c r="O72" s="51"/>
      <c r="P72" s="51"/>
      <c r="Q72" s="51">
        <v>25</v>
      </c>
      <c r="R72" s="52"/>
      <c r="S72" s="53"/>
      <c r="T72" s="51"/>
      <c r="U72" s="51"/>
      <c r="V72" s="51"/>
      <c r="W72" s="51"/>
      <c r="X72" s="51"/>
      <c r="Y72" s="51"/>
      <c r="Z72" s="51"/>
      <c r="AA72" s="51"/>
      <c r="AB72" s="51">
        <v>60</v>
      </c>
      <c r="AC72" s="51"/>
      <c r="AD72" s="51"/>
      <c r="AE72" s="51"/>
      <c r="AF72" s="51">
        <v>36</v>
      </c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4"/>
      <c r="AT72" s="55">
        <f t="shared" si="30"/>
        <v>96</v>
      </c>
      <c r="AU72" s="56">
        <f t="shared" si="28"/>
        <v>1028</v>
      </c>
      <c r="AV72" s="55">
        <f t="shared" si="29"/>
        <v>1124</v>
      </c>
      <c r="AW72" s="57">
        <v>584703</v>
      </c>
      <c r="AX72" s="58">
        <v>4776009.76</v>
      </c>
      <c r="AY72" s="59">
        <f t="shared" si="31"/>
        <v>8.1682662137871702</v>
      </c>
    </row>
    <row r="73" spans="1:51" x14ac:dyDescent="0.4">
      <c r="A73" s="47">
        <v>2018</v>
      </c>
      <c r="B73" s="48"/>
      <c r="C73" s="49">
        <f t="shared" si="32"/>
        <v>63</v>
      </c>
      <c r="D73" s="49">
        <f t="shared" si="33"/>
        <v>4</v>
      </c>
      <c r="E73" s="49"/>
      <c r="F73" s="100" t="s">
        <v>65</v>
      </c>
      <c r="G73" s="50"/>
      <c r="H73" s="51"/>
      <c r="I73" s="51"/>
      <c r="J73" s="51"/>
      <c r="K73" s="51">
        <v>331</v>
      </c>
      <c r="L73" s="52"/>
      <c r="M73" s="50"/>
      <c r="N73" s="51"/>
      <c r="O73" s="51"/>
      <c r="P73" s="51"/>
      <c r="Q73" s="51">
        <v>119</v>
      </c>
      <c r="R73" s="52"/>
      <c r="S73" s="53"/>
      <c r="T73" s="51"/>
      <c r="U73" s="51">
        <v>60</v>
      </c>
      <c r="V73" s="51"/>
      <c r="W73" s="51"/>
      <c r="X73" s="51">
        <v>31</v>
      </c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>
        <v>20</v>
      </c>
      <c r="AN73" s="51"/>
      <c r="AO73" s="51"/>
      <c r="AP73" s="51"/>
      <c r="AQ73" s="51"/>
      <c r="AR73" s="51"/>
      <c r="AS73" s="54"/>
      <c r="AT73" s="55">
        <f t="shared" si="30"/>
        <v>111</v>
      </c>
      <c r="AU73" s="56">
        <f t="shared" si="28"/>
        <v>450</v>
      </c>
      <c r="AV73" s="55">
        <f t="shared" si="29"/>
        <v>561</v>
      </c>
      <c r="AW73" s="57">
        <v>322496</v>
      </c>
      <c r="AX73" s="58">
        <v>2644467.2000000002</v>
      </c>
      <c r="AY73" s="59">
        <f t="shared" si="31"/>
        <v>8.2000000000000011</v>
      </c>
    </row>
    <row r="74" spans="1:51" x14ac:dyDescent="0.4">
      <c r="A74" s="47">
        <v>2018</v>
      </c>
      <c r="B74" s="48"/>
      <c r="C74" s="49">
        <f t="shared" si="32"/>
        <v>64</v>
      </c>
      <c r="D74" s="49">
        <f t="shared" si="33"/>
        <v>5</v>
      </c>
      <c r="E74" s="49"/>
      <c r="F74" s="100" t="s">
        <v>66</v>
      </c>
      <c r="G74" s="50"/>
      <c r="H74" s="51"/>
      <c r="I74" s="51"/>
      <c r="J74" s="51"/>
      <c r="K74" s="51">
        <v>701</v>
      </c>
      <c r="L74" s="52"/>
      <c r="M74" s="50"/>
      <c r="N74" s="51"/>
      <c r="O74" s="51"/>
      <c r="P74" s="51">
        <v>109</v>
      </c>
      <c r="Q74" s="51">
        <v>900</v>
      </c>
      <c r="R74" s="52"/>
      <c r="S74" s="53"/>
      <c r="T74" s="51"/>
      <c r="U74" s="51"/>
      <c r="V74" s="51"/>
      <c r="W74" s="51"/>
      <c r="X74" s="51"/>
      <c r="Y74" s="51"/>
      <c r="Z74" s="51">
        <v>88</v>
      </c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>
        <v>20</v>
      </c>
      <c r="AL74" s="51"/>
      <c r="AM74" s="51"/>
      <c r="AN74" s="51"/>
      <c r="AO74" s="51"/>
      <c r="AP74" s="51"/>
      <c r="AQ74" s="51"/>
      <c r="AR74" s="51"/>
      <c r="AS74" s="54"/>
      <c r="AT74" s="55">
        <f t="shared" si="30"/>
        <v>108</v>
      </c>
      <c r="AU74" s="56">
        <f t="shared" si="28"/>
        <v>1710</v>
      </c>
      <c r="AV74" s="55">
        <f t="shared" si="29"/>
        <v>1818</v>
      </c>
      <c r="AW74" s="57">
        <v>2107000</v>
      </c>
      <c r="AX74" s="58">
        <v>14117000</v>
      </c>
      <c r="AY74" s="59">
        <f t="shared" si="31"/>
        <v>6.7000474608448028</v>
      </c>
    </row>
    <row r="75" spans="1:51" x14ac:dyDescent="0.4">
      <c r="A75" s="47">
        <v>2018</v>
      </c>
      <c r="B75" s="48"/>
      <c r="C75" s="49">
        <f t="shared" si="32"/>
        <v>65</v>
      </c>
      <c r="D75" s="49">
        <f t="shared" si="33"/>
        <v>6</v>
      </c>
      <c r="E75" s="49"/>
      <c r="F75" s="100" t="s">
        <v>67</v>
      </c>
      <c r="G75" s="50"/>
      <c r="H75" s="51"/>
      <c r="I75" s="51"/>
      <c r="J75" s="51"/>
      <c r="K75" s="51">
        <v>800</v>
      </c>
      <c r="L75" s="52"/>
      <c r="M75" s="50"/>
      <c r="N75" s="51"/>
      <c r="O75" s="51"/>
      <c r="P75" s="51"/>
      <c r="Q75" s="51"/>
      <c r="R75" s="52"/>
      <c r="S75" s="53"/>
      <c r="T75" s="51"/>
      <c r="U75" s="51"/>
      <c r="V75" s="51"/>
      <c r="W75" s="51"/>
      <c r="X75" s="51"/>
      <c r="Y75" s="51"/>
      <c r="Z75" s="51"/>
      <c r="AA75" s="51"/>
      <c r="AB75" s="51">
        <v>100</v>
      </c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4"/>
      <c r="AT75" s="55">
        <f t="shared" si="30"/>
        <v>100</v>
      </c>
      <c r="AU75" s="56">
        <f t="shared" si="28"/>
        <v>800</v>
      </c>
      <c r="AV75" s="55">
        <f t="shared" si="29"/>
        <v>900</v>
      </c>
      <c r="AW75" s="57">
        <v>651073</v>
      </c>
      <c r="AX75" s="58">
        <v>5190942</v>
      </c>
      <c r="AY75" s="59">
        <f t="shared" si="31"/>
        <v>7.9729031921151696</v>
      </c>
    </row>
    <row r="76" spans="1:51" x14ac:dyDescent="0.4">
      <c r="A76" s="47">
        <v>2018</v>
      </c>
      <c r="B76" s="48"/>
      <c r="C76" s="49">
        <f t="shared" si="32"/>
        <v>66</v>
      </c>
      <c r="D76" s="49">
        <f t="shared" si="33"/>
        <v>7</v>
      </c>
      <c r="E76" s="49"/>
      <c r="F76" s="100" t="s">
        <v>68</v>
      </c>
      <c r="G76" s="50"/>
      <c r="H76" s="51"/>
      <c r="I76" s="51"/>
      <c r="J76" s="51"/>
      <c r="K76" s="51"/>
      <c r="L76" s="52"/>
      <c r="M76" s="50"/>
      <c r="N76" s="51">
        <v>21</v>
      </c>
      <c r="O76" s="51"/>
      <c r="P76" s="51"/>
      <c r="Q76" s="51"/>
      <c r="R76" s="52"/>
      <c r="S76" s="53"/>
      <c r="T76" s="51"/>
      <c r="U76" s="51"/>
      <c r="V76" s="51"/>
      <c r="W76" s="51"/>
      <c r="X76" s="51"/>
      <c r="Y76" s="51"/>
      <c r="Z76" s="51"/>
      <c r="AA76" s="51"/>
      <c r="AB76" s="51"/>
      <c r="AC76" s="51">
        <v>398</v>
      </c>
      <c r="AD76" s="51"/>
      <c r="AE76" s="51"/>
      <c r="AF76" s="51">
        <v>6</v>
      </c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4"/>
      <c r="AT76" s="55">
        <f t="shared" si="30"/>
        <v>404</v>
      </c>
      <c r="AU76" s="56">
        <f t="shared" si="28"/>
        <v>21</v>
      </c>
      <c r="AV76" s="55">
        <f t="shared" si="29"/>
        <v>425</v>
      </c>
      <c r="AW76" s="57">
        <v>196375</v>
      </c>
      <c r="AX76" s="58">
        <v>1628209.28</v>
      </c>
      <c r="AY76" s="59">
        <f t="shared" si="31"/>
        <v>8.2913266963717387</v>
      </c>
    </row>
    <row r="77" spans="1:51" x14ac:dyDescent="0.4">
      <c r="A77" s="47">
        <v>2018</v>
      </c>
      <c r="B77" s="48"/>
      <c r="C77" s="49">
        <f t="shared" si="32"/>
        <v>67</v>
      </c>
      <c r="D77" s="49">
        <f t="shared" si="33"/>
        <v>8</v>
      </c>
      <c r="E77" s="49"/>
      <c r="F77" s="100" t="s">
        <v>69</v>
      </c>
      <c r="G77" s="50"/>
      <c r="H77" s="51"/>
      <c r="I77" s="51"/>
      <c r="J77" s="51"/>
      <c r="K77" s="51">
        <v>110</v>
      </c>
      <c r="L77" s="52"/>
      <c r="M77" s="50"/>
      <c r="N77" s="51"/>
      <c r="O77" s="51"/>
      <c r="P77" s="51"/>
      <c r="Q77" s="51">
        <v>11</v>
      </c>
      <c r="R77" s="52"/>
      <c r="S77" s="53"/>
      <c r="T77" s="51"/>
      <c r="U77" s="51"/>
      <c r="V77" s="51"/>
      <c r="W77" s="51"/>
      <c r="X77" s="51"/>
      <c r="Y77" s="51"/>
      <c r="Z77" s="51"/>
      <c r="AA77" s="51"/>
      <c r="AB77" s="51">
        <v>120</v>
      </c>
      <c r="AC77" s="51"/>
      <c r="AD77" s="51">
        <v>60</v>
      </c>
      <c r="AE77" s="51"/>
      <c r="AF77" s="51"/>
      <c r="AG77" s="51"/>
      <c r="AH77" s="51">
        <v>75</v>
      </c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4"/>
      <c r="AT77" s="55">
        <f t="shared" si="30"/>
        <v>255</v>
      </c>
      <c r="AU77" s="56">
        <f t="shared" si="28"/>
        <v>121</v>
      </c>
      <c r="AV77" s="55">
        <f t="shared" si="29"/>
        <v>376</v>
      </c>
      <c r="AW77" s="57">
        <v>186197</v>
      </c>
      <c r="AX77" s="58">
        <v>1244484.8899999999</v>
      </c>
      <c r="AY77" s="59">
        <f t="shared" si="31"/>
        <v>6.6837000059077205</v>
      </c>
    </row>
    <row r="78" spans="1:51" x14ac:dyDescent="0.4">
      <c r="A78" s="47">
        <v>2018</v>
      </c>
      <c r="B78" s="48"/>
      <c r="C78" s="49">
        <f t="shared" si="32"/>
        <v>68</v>
      </c>
      <c r="D78" s="49">
        <f t="shared" si="33"/>
        <v>9</v>
      </c>
      <c r="E78" s="49"/>
      <c r="F78" s="100" t="s">
        <v>70</v>
      </c>
      <c r="G78" s="50"/>
      <c r="H78" s="51"/>
      <c r="I78" s="51"/>
      <c r="J78" s="51"/>
      <c r="K78" s="51">
        <v>10</v>
      </c>
      <c r="L78" s="52"/>
      <c r="M78" s="50"/>
      <c r="N78" s="51"/>
      <c r="O78" s="51">
        <v>50</v>
      </c>
      <c r="P78" s="51"/>
      <c r="Q78" s="51">
        <v>190</v>
      </c>
      <c r="R78" s="52"/>
      <c r="S78" s="53"/>
      <c r="T78" s="51"/>
      <c r="U78" s="51"/>
      <c r="V78" s="51"/>
      <c r="W78" s="51"/>
      <c r="X78" s="51"/>
      <c r="Y78" s="51"/>
      <c r="Z78" s="51">
        <v>5</v>
      </c>
      <c r="AA78" s="51"/>
      <c r="AB78" s="51">
        <v>28</v>
      </c>
      <c r="AC78" s="51"/>
      <c r="AD78" s="51"/>
      <c r="AE78" s="51"/>
      <c r="AF78" s="51">
        <v>2</v>
      </c>
      <c r="AG78" s="51"/>
      <c r="AH78" s="51"/>
      <c r="AI78" s="51"/>
      <c r="AJ78" s="51"/>
      <c r="AK78" s="51">
        <v>56</v>
      </c>
      <c r="AL78" s="51"/>
      <c r="AM78" s="51"/>
      <c r="AN78" s="51"/>
      <c r="AO78" s="51"/>
      <c r="AP78" s="51"/>
      <c r="AQ78" s="51"/>
      <c r="AR78" s="51"/>
      <c r="AS78" s="54"/>
      <c r="AT78" s="55">
        <f t="shared" si="30"/>
        <v>91</v>
      </c>
      <c r="AU78" s="56">
        <f t="shared" si="28"/>
        <v>250</v>
      </c>
      <c r="AV78" s="55">
        <f t="shared" si="29"/>
        <v>341</v>
      </c>
      <c r="AW78" s="57">
        <v>167450</v>
      </c>
      <c r="AX78" s="58">
        <v>1425383.93</v>
      </c>
      <c r="AY78" s="59">
        <f t="shared" si="31"/>
        <v>8.5122957897879967</v>
      </c>
    </row>
    <row r="79" spans="1:51" x14ac:dyDescent="0.4">
      <c r="A79" s="47">
        <v>2018</v>
      </c>
      <c r="B79" s="48"/>
      <c r="C79" s="49">
        <f t="shared" si="32"/>
        <v>69</v>
      </c>
      <c r="D79" s="49">
        <f t="shared" si="33"/>
        <v>10</v>
      </c>
      <c r="E79" s="49"/>
      <c r="F79" s="100" t="s">
        <v>71</v>
      </c>
      <c r="G79" s="50"/>
      <c r="H79" s="51"/>
      <c r="I79" s="51"/>
      <c r="J79" s="51"/>
      <c r="K79" s="51">
        <v>120</v>
      </c>
      <c r="L79" s="52"/>
      <c r="M79" s="50"/>
      <c r="N79" s="51"/>
      <c r="O79" s="51"/>
      <c r="P79" s="51"/>
      <c r="Q79" s="51">
        <v>170</v>
      </c>
      <c r="R79" s="52"/>
      <c r="S79" s="53"/>
      <c r="T79" s="51"/>
      <c r="U79" s="51"/>
      <c r="V79" s="51"/>
      <c r="W79" s="51"/>
      <c r="X79" s="51"/>
      <c r="Y79" s="51"/>
      <c r="Z79" s="51"/>
      <c r="AA79" s="51"/>
      <c r="AB79" s="51"/>
      <c r="AC79" s="51">
        <v>206</v>
      </c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4"/>
      <c r="AT79" s="55">
        <f t="shared" si="30"/>
        <v>206</v>
      </c>
      <c r="AU79" s="56">
        <f t="shared" si="28"/>
        <v>290</v>
      </c>
      <c r="AV79" s="55">
        <f t="shared" si="29"/>
        <v>496</v>
      </c>
      <c r="AW79" s="57">
        <v>362813</v>
      </c>
      <c r="AX79" s="58">
        <v>2800000</v>
      </c>
      <c r="AY79" s="59">
        <f t="shared" si="31"/>
        <v>7.7174742911637679</v>
      </c>
    </row>
    <row r="80" spans="1:51" x14ac:dyDescent="0.4">
      <c r="A80" s="47">
        <v>2018</v>
      </c>
      <c r="B80" s="48"/>
      <c r="C80" s="49">
        <f t="shared" si="32"/>
        <v>70</v>
      </c>
      <c r="D80" s="49">
        <f t="shared" si="33"/>
        <v>11</v>
      </c>
      <c r="E80" s="49"/>
      <c r="F80" s="100" t="s">
        <v>72</v>
      </c>
      <c r="G80" s="50"/>
      <c r="H80" s="51"/>
      <c r="I80" s="51"/>
      <c r="J80" s="51"/>
      <c r="K80" s="51">
        <v>530</v>
      </c>
      <c r="L80" s="52"/>
      <c r="M80" s="50"/>
      <c r="N80" s="51"/>
      <c r="O80" s="51">
        <v>37</v>
      </c>
      <c r="P80" s="51"/>
      <c r="Q80" s="51"/>
      <c r="R80" s="52"/>
      <c r="S80" s="53"/>
      <c r="T80" s="51"/>
      <c r="U80" s="51">
        <v>219</v>
      </c>
      <c r="V80" s="51"/>
      <c r="W80" s="51"/>
      <c r="X80" s="51"/>
      <c r="Y80" s="51"/>
      <c r="Z80" s="51">
        <v>100</v>
      </c>
      <c r="AA80" s="51"/>
      <c r="AB80" s="51"/>
      <c r="AC80" s="51">
        <v>64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4"/>
      <c r="AT80" s="55">
        <f>SUM(S80:AS80)</f>
        <v>383</v>
      </c>
      <c r="AU80" s="56">
        <f t="shared" si="28"/>
        <v>567</v>
      </c>
      <c r="AV80" s="55">
        <f t="shared" si="29"/>
        <v>950</v>
      </c>
      <c r="AW80" s="57">
        <v>612420</v>
      </c>
      <c r="AX80" s="58">
        <v>5131713.1399999997</v>
      </c>
      <c r="AY80" s="59">
        <f t="shared" si="31"/>
        <v>8.3794016198034029</v>
      </c>
    </row>
    <row r="81" spans="1:51" x14ac:dyDescent="0.4">
      <c r="A81" s="47">
        <v>2018</v>
      </c>
      <c r="B81" s="48"/>
      <c r="C81" s="49">
        <f t="shared" si="32"/>
        <v>71</v>
      </c>
      <c r="D81" s="49">
        <f t="shared" si="33"/>
        <v>12</v>
      </c>
      <c r="E81" s="49"/>
      <c r="F81" s="100" t="s">
        <v>73</v>
      </c>
      <c r="G81" s="50"/>
      <c r="H81" s="51"/>
      <c r="I81" s="51"/>
      <c r="J81" s="51"/>
      <c r="K81" s="51">
        <v>135</v>
      </c>
      <c r="L81" s="52"/>
      <c r="M81" s="50"/>
      <c r="N81" s="51"/>
      <c r="O81" s="51"/>
      <c r="P81" s="51"/>
      <c r="Q81" s="51">
        <v>35</v>
      </c>
      <c r="R81" s="52"/>
      <c r="S81" s="53"/>
      <c r="T81" s="51"/>
      <c r="U81" s="51"/>
      <c r="V81" s="51"/>
      <c r="W81" s="51"/>
      <c r="X81" s="51">
        <v>37</v>
      </c>
      <c r="Y81" s="51"/>
      <c r="Z81" s="51">
        <v>35</v>
      </c>
      <c r="AA81" s="51"/>
      <c r="AB81" s="51">
        <v>80</v>
      </c>
      <c r="AC81" s="51"/>
      <c r="AD81" s="51"/>
      <c r="AE81" s="51"/>
      <c r="AF81" s="51">
        <v>45</v>
      </c>
      <c r="AG81" s="51"/>
      <c r="AH81" s="51"/>
      <c r="AI81" s="51"/>
      <c r="AJ81" s="51"/>
      <c r="AK81" s="51"/>
      <c r="AL81" s="51"/>
      <c r="AM81" s="51"/>
      <c r="AN81" s="51"/>
      <c r="AO81" s="51">
        <v>8</v>
      </c>
      <c r="AP81" s="51"/>
      <c r="AQ81" s="51"/>
      <c r="AR81" s="51"/>
      <c r="AS81" s="54"/>
      <c r="AT81" s="55">
        <f t="shared" si="30"/>
        <v>205</v>
      </c>
      <c r="AU81" s="56">
        <f t="shared" si="28"/>
        <v>170</v>
      </c>
      <c r="AV81" s="55">
        <f t="shared" si="29"/>
        <v>375</v>
      </c>
      <c r="AW81" s="57">
        <v>225324</v>
      </c>
      <c r="AX81" s="58">
        <v>1853170</v>
      </c>
      <c r="AY81" s="59">
        <f t="shared" si="31"/>
        <v>8.2244678773677009</v>
      </c>
    </row>
    <row r="82" spans="1:51" x14ac:dyDescent="0.4">
      <c r="A82" s="47">
        <v>2018</v>
      </c>
      <c r="B82" s="48"/>
      <c r="C82" s="49">
        <f t="shared" si="32"/>
        <v>72</v>
      </c>
      <c r="D82" s="49">
        <f t="shared" si="33"/>
        <v>13</v>
      </c>
      <c r="E82" s="49"/>
      <c r="F82" s="100" t="s">
        <v>74</v>
      </c>
      <c r="G82" s="50"/>
      <c r="H82" s="51"/>
      <c r="I82" s="51"/>
      <c r="J82" s="51"/>
      <c r="K82" s="51">
        <v>600</v>
      </c>
      <c r="L82" s="52"/>
      <c r="M82" s="50"/>
      <c r="N82" s="51"/>
      <c r="O82" s="51"/>
      <c r="P82" s="51"/>
      <c r="Q82" s="51">
        <v>80</v>
      </c>
      <c r="R82" s="52"/>
      <c r="S82" s="53"/>
      <c r="T82" s="51"/>
      <c r="U82" s="51"/>
      <c r="V82" s="51"/>
      <c r="W82" s="51"/>
      <c r="X82" s="51"/>
      <c r="Y82" s="51"/>
      <c r="Z82" s="51">
        <v>180</v>
      </c>
      <c r="AA82" s="51"/>
      <c r="AB82" s="51"/>
      <c r="AC82" s="51"/>
      <c r="AD82" s="51"/>
      <c r="AE82" s="51"/>
      <c r="AF82" s="51"/>
      <c r="AG82" s="51"/>
      <c r="AH82" s="51">
        <v>50</v>
      </c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4"/>
      <c r="AT82" s="55">
        <f t="shared" si="30"/>
        <v>230</v>
      </c>
      <c r="AU82" s="56">
        <f t="shared" si="28"/>
        <v>680</v>
      </c>
      <c r="AV82" s="55">
        <f t="shared" si="29"/>
        <v>910</v>
      </c>
      <c r="AW82" s="57">
        <v>600000</v>
      </c>
      <c r="AX82" s="58">
        <v>4000000</v>
      </c>
      <c r="AY82" s="59">
        <f t="shared" si="31"/>
        <v>6.666666666666667</v>
      </c>
    </row>
    <row r="83" spans="1:51" x14ac:dyDescent="0.4">
      <c r="A83" s="47">
        <v>2018</v>
      </c>
      <c r="B83" s="48"/>
      <c r="C83" s="49">
        <f t="shared" si="32"/>
        <v>73</v>
      </c>
      <c r="D83" s="49">
        <f t="shared" si="33"/>
        <v>14</v>
      </c>
      <c r="E83" s="49"/>
      <c r="F83" s="100" t="s">
        <v>75</v>
      </c>
      <c r="G83" s="50"/>
      <c r="H83" s="51"/>
      <c r="I83" s="51">
        <v>70</v>
      </c>
      <c r="J83" s="51"/>
      <c r="K83" s="51">
        <v>66</v>
      </c>
      <c r="L83" s="52"/>
      <c r="M83" s="50"/>
      <c r="N83" s="51"/>
      <c r="O83" s="51"/>
      <c r="P83" s="51"/>
      <c r="Q83" s="51"/>
      <c r="R83" s="52"/>
      <c r="S83" s="53"/>
      <c r="T83" s="51"/>
      <c r="U83" s="51"/>
      <c r="V83" s="51"/>
      <c r="W83" s="51"/>
      <c r="X83" s="51">
        <v>48</v>
      </c>
      <c r="Y83" s="51"/>
      <c r="Z83" s="51"/>
      <c r="AA83" s="51"/>
      <c r="AB83" s="51">
        <v>258</v>
      </c>
      <c r="AC83" s="51"/>
      <c r="AD83" s="51"/>
      <c r="AE83" s="51"/>
      <c r="AF83" s="51">
        <v>140</v>
      </c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4"/>
      <c r="AT83" s="55">
        <f t="shared" si="30"/>
        <v>446</v>
      </c>
      <c r="AU83" s="56">
        <f t="shared" si="28"/>
        <v>136</v>
      </c>
      <c r="AV83" s="55">
        <f t="shared" si="29"/>
        <v>582</v>
      </c>
      <c r="AW83" s="57">
        <v>334616</v>
      </c>
      <c r="AX83" s="58">
        <v>2541005.2400000002</v>
      </c>
      <c r="AY83" s="59">
        <f t="shared" si="31"/>
        <v>7.5937947976187639</v>
      </c>
    </row>
    <row r="84" spans="1:51" x14ac:dyDescent="0.4">
      <c r="A84" s="47">
        <v>2018</v>
      </c>
      <c r="B84" s="48"/>
      <c r="C84" s="49">
        <f t="shared" si="32"/>
        <v>74</v>
      </c>
      <c r="D84" s="49">
        <f t="shared" si="33"/>
        <v>15</v>
      </c>
      <c r="E84" s="49"/>
      <c r="F84" s="100" t="s">
        <v>167</v>
      </c>
      <c r="G84" s="50"/>
      <c r="H84" s="51"/>
      <c r="I84" s="51"/>
      <c r="J84" s="51">
        <v>173</v>
      </c>
      <c r="K84" s="51">
        <v>116</v>
      </c>
      <c r="L84" s="52"/>
      <c r="M84" s="50"/>
      <c r="N84" s="51"/>
      <c r="O84" s="51"/>
      <c r="P84" s="51">
        <v>40</v>
      </c>
      <c r="Q84" s="51"/>
      <c r="R84" s="52"/>
      <c r="S84" s="53"/>
      <c r="T84" s="51"/>
      <c r="U84" s="51">
        <v>136</v>
      </c>
      <c r="V84" s="51"/>
      <c r="W84" s="51"/>
      <c r="X84" s="51">
        <v>50</v>
      </c>
      <c r="Y84" s="51"/>
      <c r="Z84" s="51"/>
      <c r="AA84" s="51"/>
      <c r="AB84" s="51"/>
      <c r="AC84" s="51"/>
      <c r="AD84" s="51"/>
      <c r="AE84" s="51"/>
      <c r="AF84" s="51"/>
      <c r="AG84" s="51"/>
      <c r="AH84" s="51">
        <v>4</v>
      </c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4"/>
      <c r="AT84" s="55">
        <f t="shared" si="30"/>
        <v>190</v>
      </c>
      <c r="AU84" s="56">
        <f t="shared" si="28"/>
        <v>329</v>
      </c>
      <c r="AV84" s="55">
        <f t="shared" si="29"/>
        <v>519</v>
      </c>
      <c r="AW84" s="57">
        <v>204765</v>
      </c>
      <c r="AX84" s="58">
        <v>1365326</v>
      </c>
      <c r="AY84" s="59">
        <f t="shared" si="31"/>
        <v>6.6677703709129981</v>
      </c>
    </row>
    <row r="85" spans="1:51" x14ac:dyDescent="0.4">
      <c r="A85" s="47">
        <v>2018</v>
      </c>
      <c r="B85" s="48"/>
      <c r="C85" s="49">
        <f t="shared" si="32"/>
        <v>75</v>
      </c>
      <c r="D85" s="49">
        <f t="shared" si="33"/>
        <v>16</v>
      </c>
      <c r="E85" s="49"/>
      <c r="F85" s="100" t="s">
        <v>76</v>
      </c>
      <c r="G85" s="50"/>
      <c r="H85" s="51"/>
      <c r="I85" s="51"/>
      <c r="J85" s="51"/>
      <c r="K85" s="51">
        <v>661</v>
      </c>
      <c r="L85" s="52"/>
      <c r="M85" s="50"/>
      <c r="N85" s="51"/>
      <c r="O85" s="51"/>
      <c r="P85" s="51"/>
      <c r="Q85" s="51">
        <v>193</v>
      </c>
      <c r="R85" s="52"/>
      <c r="S85" s="53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>
        <v>4</v>
      </c>
      <c r="AE85" s="51"/>
      <c r="AF85" s="51"/>
      <c r="AG85" s="51"/>
      <c r="AH85" s="51">
        <v>644</v>
      </c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4"/>
      <c r="AT85" s="55">
        <f t="shared" si="30"/>
        <v>648</v>
      </c>
      <c r="AU85" s="56">
        <f t="shared" si="28"/>
        <v>854</v>
      </c>
      <c r="AV85" s="55">
        <f t="shared" si="29"/>
        <v>1502</v>
      </c>
      <c r="AW85" s="57">
        <v>442010</v>
      </c>
      <c r="AX85" s="58">
        <v>2800000</v>
      </c>
      <c r="AY85" s="59">
        <f t="shared" si="31"/>
        <v>6.3346983099929863</v>
      </c>
    </row>
    <row r="86" spans="1:51" ht="21.6" thickBot="1" x14ac:dyDescent="0.45">
      <c r="A86" s="60">
        <v>2018</v>
      </c>
      <c r="B86" s="61"/>
      <c r="C86" s="62">
        <f t="shared" si="32"/>
        <v>76</v>
      </c>
      <c r="D86" s="62">
        <f t="shared" si="33"/>
        <v>17</v>
      </c>
      <c r="E86" s="62"/>
      <c r="F86" s="101" t="s">
        <v>77</v>
      </c>
      <c r="G86" s="63"/>
      <c r="H86" s="64"/>
      <c r="I86" s="64"/>
      <c r="J86" s="64"/>
      <c r="K86" s="64">
        <v>75</v>
      </c>
      <c r="L86" s="65"/>
      <c r="M86" s="63"/>
      <c r="N86" s="64"/>
      <c r="O86" s="64"/>
      <c r="P86" s="64"/>
      <c r="Q86" s="64"/>
      <c r="R86" s="65"/>
      <c r="S86" s="66"/>
      <c r="T86" s="64"/>
      <c r="U86" s="64"/>
      <c r="V86" s="64"/>
      <c r="W86" s="64"/>
      <c r="X86" s="64"/>
      <c r="Y86" s="64"/>
      <c r="Z86" s="64"/>
      <c r="AA86" s="64"/>
      <c r="AB86" s="64"/>
      <c r="AC86" s="64">
        <v>202</v>
      </c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7"/>
      <c r="AT86" s="68">
        <f t="shared" si="30"/>
        <v>202</v>
      </c>
      <c r="AU86" s="69">
        <f t="shared" si="28"/>
        <v>75</v>
      </c>
      <c r="AV86" s="68">
        <f t="shared" si="29"/>
        <v>277</v>
      </c>
      <c r="AW86" s="70">
        <v>92200</v>
      </c>
      <c r="AX86" s="71">
        <v>802590</v>
      </c>
      <c r="AY86" s="72">
        <f t="shared" si="31"/>
        <v>8.7048806941431671</v>
      </c>
    </row>
    <row r="87" spans="1:51" ht="21.6" thickBot="1" x14ac:dyDescent="0.45">
      <c r="A87" s="27"/>
      <c r="B87" s="28" t="s">
        <v>78</v>
      </c>
      <c r="C87" s="28"/>
      <c r="D87" s="28"/>
      <c r="E87" s="28"/>
      <c r="F87" s="102"/>
      <c r="G87" s="74"/>
      <c r="H87" s="75"/>
      <c r="I87" s="75"/>
      <c r="J87" s="75"/>
      <c r="K87" s="75"/>
      <c r="L87" s="76"/>
      <c r="M87" s="74"/>
      <c r="N87" s="75"/>
      <c r="O87" s="75"/>
      <c r="P87" s="75"/>
      <c r="Q87" s="75"/>
      <c r="R87" s="76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7"/>
      <c r="AU87" s="75"/>
      <c r="AV87" s="77"/>
      <c r="AW87" s="78"/>
      <c r="AX87" s="79"/>
      <c r="AY87" s="80"/>
    </row>
    <row r="88" spans="1:51" x14ac:dyDescent="0.4">
      <c r="A88" s="34">
        <v>2018</v>
      </c>
      <c r="B88" s="35">
        <v>7</v>
      </c>
      <c r="C88" s="36">
        <v>77</v>
      </c>
      <c r="D88" s="36">
        <v>1</v>
      </c>
      <c r="E88" s="36"/>
      <c r="F88" s="99" t="s">
        <v>79</v>
      </c>
      <c r="G88" s="37"/>
      <c r="H88" s="38"/>
      <c r="I88" s="38"/>
      <c r="J88" s="38"/>
      <c r="K88" s="38">
        <v>96</v>
      </c>
      <c r="L88" s="39"/>
      <c r="M88" s="37"/>
      <c r="N88" s="38"/>
      <c r="O88" s="38"/>
      <c r="P88" s="38"/>
      <c r="Q88" s="38"/>
      <c r="R88" s="39"/>
      <c r="S88" s="40"/>
      <c r="T88" s="38"/>
      <c r="U88" s="38"/>
      <c r="V88" s="38"/>
      <c r="W88" s="38"/>
      <c r="X88" s="38">
        <v>787</v>
      </c>
      <c r="Y88" s="38"/>
      <c r="Z88" s="38"/>
      <c r="AA88" s="38"/>
      <c r="AB88" s="38"/>
      <c r="AC88" s="38">
        <v>204</v>
      </c>
      <c r="AD88" s="38"/>
      <c r="AE88" s="38"/>
      <c r="AF88" s="38">
        <v>732</v>
      </c>
      <c r="AG88" s="38"/>
      <c r="AH88" s="38"/>
      <c r="AI88" s="38"/>
      <c r="AJ88" s="38"/>
      <c r="AK88" s="38"/>
      <c r="AL88" s="38"/>
      <c r="AM88" s="38">
        <v>211</v>
      </c>
      <c r="AN88" s="38"/>
      <c r="AO88" s="38"/>
      <c r="AP88" s="38"/>
      <c r="AQ88" s="38"/>
      <c r="AR88" s="38"/>
      <c r="AS88" s="41"/>
      <c r="AT88" s="42">
        <f t="shared" ref="AT88:AT93" si="34">SUM(S88:AS88)</f>
        <v>1934</v>
      </c>
      <c r="AU88" s="43">
        <f t="shared" ref="AU88:AU93" si="35">SUM(G88:R88)</f>
        <v>96</v>
      </c>
      <c r="AV88" s="42">
        <f t="shared" ref="AV88:AV93" si="36">SUM(G88:AS88)</f>
        <v>2030</v>
      </c>
      <c r="AW88" s="44">
        <v>1260474</v>
      </c>
      <c r="AX88" s="45">
        <v>10190965.529999999</v>
      </c>
      <c r="AY88" s="46">
        <f t="shared" ref="AY88:AY93" si="37">AX88/AW88</f>
        <v>8.0850263710318497</v>
      </c>
    </row>
    <row r="89" spans="1:51" x14ac:dyDescent="0.4">
      <c r="A89" s="47">
        <v>2018</v>
      </c>
      <c r="B89" s="48"/>
      <c r="C89" s="49">
        <f>1+C88</f>
        <v>78</v>
      </c>
      <c r="D89" s="49">
        <f>1+D88</f>
        <v>2</v>
      </c>
      <c r="E89" s="49"/>
      <c r="F89" s="100" t="s">
        <v>80</v>
      </c>
      <c r="G89" s="50"/>
      <c r="H89" s="51"/>
      <c r="I89" s="51"/>
      <c r="J89" s="51">
        <v>13</v>
      </c>
      <c r="K89" s="51">
        <v>28</v>
      </c>
      <c r="L89" s="52"/>
      <c r="M89" s="50"/>
      <c r="N89" s="51"/>
      <c r="O89" s="51"/>
      <c r="P89" s="51"/>
      <c r="Q89" s="51"/>
      <c r="R89" s="52"/>
      <c r="S89" s="53"/>
      <c r="T89" s="51"/>
      <c r="U89" s="51">
        <v>42</v>
      </c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>
        <v>236</v>
      </c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4"/>
      <c r="AT89" s="55">
        <f>SUM(S89:AS89)</f>
        <v>278</v>
      </c>
      <c r="AU89" s="56">
        <f t="shared" si="35"/>
        <v>41</v>
      </c>
      <c r="AV89" s="55">
        <f t="shared" si="36"/>
        <v>319</v>
      </c>
      <c r="AW89" s="57">
        <v>180276</v>
      </c>
      <c r="AX89" s="58">
        <v>1495985</v>
      </c>
      <c r="AY89" s="59">
        <f t="shared" si="37"/>
        <v>8.2983037120859127</v>
      </c>
    </row>
    <row r="90" spans="1:51" x14ac:dyDescent="0.4">
      <c r="A90" s="47">
        <v>2018</v>
      </c>
      <c r="B90" s="48"/>
      <c r="C90" s="49">
        <f t="shared" ref="C90:C93" si="38">1+C89</f>
        <v>79</v>
      </c>
      <c r="D90" s="49">
        <f t="shared" ref="D90:D93" si="39">1+D89</f>
        <v>3</v>
      </c>
      <c r="E90" s="49"/>
      <c r="F90" s="100" t="s">
        <v>81</v>
      </c>
      <c r="G90" s="50"/>
      <c r="H90" s="51"/>
      <c r="I90" s="51"/>
      <c r="J90" s="51"/>
      <c r="K90" s="51">
        <v>294</v>
      </c>
      <c r="L90" s="52"/>
      <c r="M90" s="50"/>
      <c r="N90" s="51"/>
      <c r="O90" s="51"/>
      <c r="P90" s="51"/>
      <c r="Q90" s="51"/>
      <c r="R90" s="52"/>
      <c r="S90" s="53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4"/>
      <c r="AT90" s="55">
        <f t="shared" si="34"/>
        <v>0</v>
      </c>
      <c r="AU90" s="56">
        <f t="shared" si="35"/>
        <v>294</v>
      </c>
      <c r="AV90" s="55">
        <f t="shared" si="36"/>
        <v>294</v>
      </c>
      <c r="AW90" s="57">
        <v>47300</v>
      </c>
      <c r="AX90" s="58">
        <v>1123724.19</v>
      </c>
      <c r="AY90" s="59">
        <v>8.86</v>
      </c>
    </row>
    <row r="91" spans="1:51" x14ac:dyDescent="0.4">
      <c r="A91" s="47">
        <v>2018</v>
      </c>
      <c r="B91" s="48"/>
      <c r="C91" s="49">
        <f t="shared" si="38"/>
        <v>80</v>
      </c>
      <c r="D91" s="49">
        <f t="shared" si="39"/>
        <v>4</v>
      </c>
      <c r="E91" s="49"/>
      <c r="F91" s="100" t="s">
        <v>82</v>
      </c>
      <c r="G91" s="50"/>
      <c r="H91" s="51"/>
      <c r="I91" s="51"/>
      <c r="J91" s="51"/>
      <c r="K91" s="51">
        <v>26</v>
      </c>
      <c r="L91" s="52"/>
      <c r="M91" s="50"/>
      <c r="N91" s="51"/>
      <c r="O91" s="51"/>
      <c r="P91" s="51"/>
      <c r="Q91" s="51"/>
      <c r="R91" s="52"/>
      <c r="S91" s="53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>
        <v>265</v>
      </c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4"/>
      <c r="AT91" s="55">
        <f t="shared" si="34"/>
        <v>265</v>
      </c>
      <c r="AU91" s="56">
        <f t="shared" si="35"/>
        <v>26</v>
      </c>
      <c r="AV91" s="55">
        <f t="shared" si="36"/>
        <v>291</v>
      </c>
      <c r="AW91" s="57">
        <v>105325</v>
      </c>
      <c r="AX91" s="58">
        <v>882596.39</v>
      </c>
      <c r="AY91" s="59">
        <f t="shared" si="37"/>
        <v>8.379742606218846</v>
      </c>
    </row>
    <row r="92" spans="1:51" x14ac:dyDescent="0.4">
      <c r="A92" s="47">
        <v>2018</v>
      </c>
      <c r="B92" s="48"/>
      <c r="C92" s="49">
        <f t="shared" si="38"/>
        <v>81</v>
      </c>
      <c r="D92" s="49">
        <f t="shared" si="39"/>
        <v>5</v>
      </c>
      <c r="E92" s="49"/>
      <c r="F92" s="100" t="s">
        <v>83</v>
      </c>
      <c r="G92" s="50"/>
      <c r="H92" s="51"/>
      <c r="I92" s="51"/>
      <c r="J92" s="51"/>
      <c r="K92" s="51">
        <v>112</v>
      </c>
      <c r="L92" s="52"/>
      <c r="M92" s="50"/>
      <c r="N92" s="51"/>
      <c r="O92" s="51"/>
      <c r="P92" s="51"/>
      <c r="Q92" s="51"/>
      <c r="R92" s="52"/>
      <c r="S92" s="53"/>
      <c r="T92" s="51"/>
      <c r="U92" s="51"/>
      <c r="V92" s="51"/>
      <c r="W92" s="51"/>
      <c r="X92" s="51"/>
      <c r="Y92" s="51"/>
      <c r="Z92" s="51">
        <v>314</v>
      </c>
      <c r="AA92" s="51"/>
      <c r="AB92" s="51">
        <v>32</v>
      </c>
      <c r="AC92" s="51"/>
      <c r="AD92" s="51">
        <v>20</v>
      </c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4"/>
      <c r="AT92" s="55">
        <f t="shared" si="34"/>
        <v>366</v>
      </c>
      <c r="AU92" s="56">
        <f t="shared" si="35"/>
        <v>112</v>
      </c>
      <c r="AV92" s="55">
        <f t="shared" si="36"/>
        <v>478</v>
      </c>
      <c r="AW92" s="57">
        <v>171226</v>
      </c>
      <c r="AX92" s="58">
        <v>1890761</v>
      </c>
      <c r="AY92" s="59">
        <v>7.95</v>
      </c>
    </row>
    <row r="93" spans="1:51" ht="21.6" thickBot="1" x14ac:dyDescent="0.45">
      <c r="A93" s="60">
        <v>2018</v>
      </c>
      <c r="B93" s="61"/>
      <c r="C93" s="62">
        <f t="shared" si="38"/>
        <v>82</v>
      </c>
      <c r="D93" s="62">
        <f t="shared" si="39"/>
        <v>6</v>
      </c>
      <c r="E93" s="62"/>
      <c r="F93" s="101" t="s">
        <v>84</v>
      </c>
      <c r="G93" s="63"/>
      <c r="H93" s="64"/>
      <c r="I93" s="64">
        <v>211</v>
      </c>
      <c r="J93" s="64"/>
      <c r="K93" s="64">
        <v>133</v>
      </c>
      <c r="L93" s="65"/>
      <c r="M93" s="63"/>
      <c r="N93" s="64"/>
      <c r="O93" s="64"/>
      <c r="P93" s="64"/>
      <c r="Q93" s="64">
        <v>9</v>
      </c>
      <c r="R93" s="65"/>
      <c r="S93" s="66"/>
      <c r="T93" s="64">
        <v>6</v>
      </c>
      <c r="U93" s="64"/>
      <c r="V93" s="64"/>
      <c r="W93" s="64"/>
      <c r="X93" s="64"/>
      <c r="Y93" s="64"/>
      <c r="Z93" s="64">
        <v>34</v>
      </c>
      <c r="AA93" s="64"/>
      <c r="AB93" s="64">
        <v>39</v>
      </c>
      <c r="AC93" s="64"/>
      <c r="AD93" s="64"/>
      <c r="AE93" s="64"/>
      <c r="AF93" s="64"/>
      <c r="AG93" s="64"/>
      <c r="AH93" s="64"/>
      <c r="AI93" s="64"/>
      <c r="AJ93" s="64">
        <v>18</v>
      </c>
      <c r="AK93" s="64">
        <v>42</v>
      </c>
      <c r="AL93" s="64"/>
      <c r="AM93" s="64"/>
      <c r="AN93" s="64"/>
      <c r="AO93" s="64"/>
      <c r="AP93" s="64"/>
      <c r="AQ93" s="64"/>
      <c r="AR93" s="64"/>
      <c r="AS93" s="67"/>
      <c r="AT93" s="68">
        <f t="shared" si="34"/>
        <v>139</v>
      </c>
      <c r="AU93" s="69">
        <f t="shared" si="35"/>
        <v>353</v>
      </c>
      <c r="AV93" s="68">
        <f t="shared" si="36"/>
        <v>492</v>
      </c>
      <c r="AW93" s="70">
        <v>289185</v>
      </c>
      <c r="AX93" s="71">
        <v>2438727</v>
      </c>
      <c r="AY93" s="72">
        <f t="shared" si="37"/>
        <v>8.4331033767311574</v>
      </c>
    </row>
    <row r="94" spans="1:51" ht="21.6" thickBot="1" x14ac:dyDescent="0.45">
      <c r="A94" s="27"/>
      <c r="B94" s="28" t="s">
        <v>85</v>
      </c>
      <c r="C94" s="28"/>
      <c r="D94" s="28"/>
      <c r="E94" s="28"/>
      <c r="F94" s="102"/>
      <c r="G94" s="74"/>
      <c r="H94" s="75"/>
      <c r="I94" s="75"/>
      <c r="J94" s="75"/>
      <c r="K94" s="75"/>
      <c r="L94" s="76"/>
      <c r="M94" s="74"/>
      <c r="N94" s="75"/>
      <c r="O94" s="75"/>
      <c r="P94" s="75"/>
      <c r="Q94" s="75"/>
      <c r="R94" s="76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7"/>
      <c r="AU94" s="75"/>
      <c r="AV94" s="77"/>
      <c r="AW94" s="78"/>
      <c r="AX94" s="79"/>
      <c r="AY94" s="80"/>
    </row>
    <row r="95" spans="1:51" x14ac:dyDescent="0.4">
      <c r="A95" s="34">
        <v>2018</v>
      </c>
      <c r="B95" s="35">
        <v>8</v>
      </c>
      <c r="C95" s="36">
        <v>83</v>
      </c>
      <c r="D95" s="36">
        <v>1</v>
      </c>
      <c r="E95" s="36"/>
      <c r="F95" s="99" t="s">
        <v>86</v>
      </c>
      <c r="G95" s="37"/>
      <c r="H95" s="38">
        <v>26</v>
      </c>
      <c r="I95" s="38"/>
      <c r="J95" s="38"/>
      <c r="K95" s="38">
        <v>207</v>
      </c>
      <c r="L95" s="39"/>
      <c r="M95" s="37">
        <v>20</v>
      </c>
      <c r="N95" s="38">
        <v>153</v>
      </c>
      <c r="O95" s="38"/>
      <c r="P95" s="38">
        <v>1950</v>
      </c>
      <c r="Q95" s="38">
        <v>439</v>
      </c>
      <c r="R95" s="39">
        <v>97</v>
      </c>
      <c r="S95" s="40"/>
      <c r="T95" s="38"/>
      <c r="U95" s="38"/>
      <c r="V95" s="38"/>
      <c r="W95" s="38"/>
      <c r="X95" s="38">
        <v>37</v>
      </c>
      <c r="Y95" s="38"/>
      <c r="Z95" s="38"/>
      <c r="AA95" s="38"/>
      <c r="AB95" s="38">
        <v>36</v>
      </c>
      <c r="AC95" s="38"/>
      <c r="AD95" s="38">
        <v>16</v>
      </c>
      <c r="AE95" s="38"/>
      <c r="AF95" s="38">
        <v>6</v>
      </c>
      <c r="AG95" s="38"/>
      <c r="AH95" s="38"/>
      <c r="AI95" s="38"/>
      <c r="AJ95" s="38"/>
      <c r="AK95" s="38"/>
      <c r="AL95" s="38"/>
      <c r="AM95" s="38"/>
      <c r="AN95" s="38"/>
      <c r="AO95" s="38">
        <v>96</v>
      </c>
      <c r="AP95" s="38">
        <v>390</v>
      </c>
      <c r="AQ95" s="38"/>
      <c r="AR95" s="38">
        <v>8</v>
      </c>
      <c r="AS95" s="41"/>
      <c r="AT95" s="42">
        <f t="shared" ref="AT95:AT98" si="40">SUM(S95:AS95)</f>
        <v>589</v>
      </c>
      <c r="AU95" s="43">
        <f>SUM(G95:R95)</f>
        <v>2892</v>
      </c>
      <c r="AV95" s="42">
        <f t="shared" ref="AV95:AV98" si="41">SUM(G95:AS95)</f>
        <v>3481</v>
      </c>
      <c r="AW95" s="44">
        <v>2591500.89</v>
      </c>
      <c r="AX95" s="45">
        <v>16145051.23</v>
      </c>
      <c r="AY95" s="46">
        <f t="shared" ref="AY95:AY98" si="42">AX95/AW95</f>
        <v>6.2300002644413519</v>
      </c>
    </row>
    <row r="96" spans="1:51" x14ac:dyDescent="0.4">
      <c r="A96" s="47">
        <v>2018</v>
      </c>
      <c r="B96" s="48"/>
      <c r="C96" s="49">
        <f>1+C95</f>
        <v>84</v>
      </c>
      <c r="D96" s="49">
        <f>1+D95</f>
        <v>2</v>
      </c>
      <c r="E96" s="49"/>
      <c r="F96" s="100" t="s">
        <v>87</v>
      </c>
      <c r="G96" s="50"/>
      <c r="H96" s="51">
        <v>8</v>
      </c>
      <c r="I96" s="51"/>
      <c r="J96" s="51"/>
      <c r="K96" s="51">
        <v>78</v>
      </c>
      <c r="L96" s="52"/>
      <c r="M96" s="50"/>
      <c r="N96" s="51"/>
      <c r="O96" s="51"/>
      <c r="P96" s="51">
        <v>14</v>
      </c>
      <c r="Q96" s="51"/>
      <c r="R96" s="52"/>
      <c r="S96" s="53"/>
      <c r="T96" s="51"/>
      <c r="U96" s="51"/>
      <c r="V96" s="51"/>
      <c r="W96" s="51"/>
      <c r="X96" s="51"/>
      <c r="Y96" s="51"/>
      <c r="Z96" s="51">
        <v>50</v>
      </c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>
        <v>9</v>
      </c>
      <c r="AL96" s="51"/>
      <c r="AM96" s="51"/>
      <c r="AN96" s="51"/>
      <c r="AO96" s="51"/>
      <c r="AP96" s="51"/>
      <c r="AQ96" s="51"/>
      <c r="AR96" s="51"/>
      <c r="AS96" s="54"/>
      <c r="AT96" s="55">
        <f>SUM(S96:AS96)</f>
        <v>59</v>
      </c>
      <c r="AU96" s="56">
        <f t="shared" ref="AU96:AU98" si="43">SUM(G96:R96)</f>
        <v>100</v>
      </c>
      <c r="AV96" s="55">
        <f t="shared" si="41"/>
        <v>159</v>
      </c>
      <c r="AW96" s="57">
        <v>78418</v>
      </c>
      <c r="AX96" s="58">
        <v>736916</v>
      </c>
      <c r="AY96" s="59">
        <f t="shared" si="42"/>
        <v>9.397281236450814</v>
      </c>
    </row>
    <row r="97" spans="1:51" x14ac:dyDescent="0.4">
      <c r="A97" s="47">
        <v>2018</v>
      </c>
      <c r="B97" s="48"/>
      <c r="C97" s="49">
        <f t="shared" ref="C97:D98" si="44">1+C96</f>
        <v>85</v>
      </c>
      <c r="D97" s="49">
        <f t="shared" si="44"/>
        <v>3</v>
      </c>
      <c r="E97" s="49"/>
      <c r="F97" s="100" t="s">
        <v>88</v>
      </c>
      <c r="G97" s="50"/>
      <c r="H97" s="51"/>
      <c r="I97" s="51"/>
      <c r="J97" s="51"/>
      <c r="K97" s="51">
        <v>311</v>
      </c>
      <c r="L97" s="52"/>
      <c r="M97" s="50"/>
      <c r="N97" s="51"/>
      <c r="O97" s="51"/>
      <c r="P97" s="51"/>
      <c r="Q97" s="51"/>
      <c r="R97" s="52"/>
      <c r="S97" s="53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4"/>
      <c r="AT97" s="55">
        <f t="shared" si="40"/>
        <v>0</v>
      </c>
      <c r="AU97" s="56">
        <f t="shared" si="43"/>
        <v>311</v>
      </c>
      <c r="AV97" s="55">
        <f t="shared" si="41"/>
        <v>311</v>
      </c>
      <c r="AW97" s="57">
        <v>183724</v>
      </c>
      <c r="AX97" s="58">
        <v>1557583</v>
      </c>
      <c r="AY97" s="59">
        <f t="shared" si="42"/>
        <v>8.4778417626439655</v>
      </c>
    </row>
    <row r="98" spans="1:51" ht="21.6" thickBot="1" x14ac:dyDescent="0.45">
      <c r="A98" s="60">
        <v>2018</v>
      </c>
      <c r="B98" s="61"/>
      <c r="C98" s="62">
        <f t="shared" si="44"/>
        <v>86</v>
      </c>
      <c r="D98" s="62">
        <f t="shared" si="44"/>
        <v>4</v>
      </c>
      <c r="E98" s="62"/>
      <c r="F98" s="101" t="s">
        <v>89</v>
      </c>
      <c r="G98" s="63"/>
      <c r="H98" s="64"/>
      <c r="I98" s="64"/>
      <c r="J98" s="64"/>
      <c r="K98" s="64">
        <v>180</v>
      </c>
      <c r="L98" s="65"/>
      <c r="M98" s="63"/>
      <c r="N98" s="64"/>
      <c r="O98" s="64"/>
      <c r="P98" s="64">
        <v>30</v>
      </c>
      <c r="Q98" s="64">
        <v>10</v>
      </c>
      <c r="R98" s="65"/>
      <c r="S98" s="66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>
        <v>4</v>
      </c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7"/>
      <c r="AT98" s="68">
        <f t="shared" si="40"/>
        <v>4</v>
      </c>
      <c r="AU98" s="69">
        <f t="shared" si="43"/>
        <v>220</v>
      </c>
      <c r="AV98" s="68">
        <f t="shared" si="41"/>
        <v>224</v>
      </c>
      <c r="AW98" s="70">
        <v>219152</v>
      </c>
      <c r="AX98" s="71">
        <v>1863481.36</v>
      </c>
      <c r="AY98" s="72">
        <f t="shared" si="42"/>
        <v>8.5031455793239399</v>
      </c>
    </row>
    <row r="99" spans="1:51" ht="21.6" thickBot="1" x14ac:dyDescent="0.45">
      <c r="A99" s="27"/>
      <c r="B99" s="28" t="s">
        <v>90</v>
      </c>
      <c r="C99" s="28"/>
      <c r="D99" s="28"/>
      <c r="E99" s="28"/>
      <c r="F99" s="102"/>
      <c r="G99" s="74"/>
      <c r="H99" s="75"/>
      <c r="I99" s="75"/>
      <c r="J99" s="75"/>
      <c r="K99" s="75"/>
      <c r="L99" s="76"/>
      <c r="M99" s="74"/>
      <c r="N99" s="75"/>
      <c r="O99" s="75"/>
      <c r="P99" s="75"/>
      <c r="Q99" s="75"/>
      <c r="R99" s="76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7"/>
      <c r="AU99" s="75"/>
      <c r="AV99" s="77"/>
      <c r="AW99" s="78"/>
      <c r="AX99" s="79"/>
      <c r="AY99" s="80"/>
    </row>
    <row r="100" spans="1:51" x14ac:dyDescent="0.4">
      <c r="A100" s="34">
        <v>2018</v>
      </c>
      <c r="B100" s="35">
        <v>9</v>
      </c>
      <c r="C100" s="36">
        <v>87</v>
      </c>
      <c r="D100" s="36">
        <v>1</v>
      </c>
      <c r="E100" s="36"/>
      <c r="F100" s="99" t="s">
        <v>91</v>
      </c>
      <c r="G100" s="37"/>
      <c r="H100" s="38"/>
      <c r="I100" s="38"/>
      <c r="J100" s="38"/>
      <c r="K100" s="38">
        <v>98</v>
      </c>
      <c r="L100" s="39"/>
      <c r="M100" s="37"/>
      <c r="N100" s="38"/>
      <c r="O100" s="38"/>
      <c r="P100" s="38"/>
      <c r="Q100" s="38">
        <v>133</v>
      </c>
      <c r="R100" s="39"/>
      <c r="S100" s="40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>
        <v>41</v>
      </c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>
        <v>3</v>
      </c>
      <c r="AS100" s="41"/>
      <c r="AT100" s="42">
        <f t="shared" ref="AT100:AT104" si="45">SUM(S100:AS100)</f>
        <v>44</v>
      </c>
      <c r="AU100" s="43">
        <f t="shared" ref="AU100:AU104" si="46">SUM(G100:R100)</f>
        <v>231</v>
      </c>
      <c r="AV100" s="42">
        <f t="shared" ref="AV100:AV104" si="47">SUM(G100:AS100)</f>
        <v>275</v>
      </c>
      <c r="AW100" s="44">
        <v>182227</v>
      </c>
      <c r="AX100" s="45">
        <v>1275589</v>
      </c>
      <c r="AY100" s="46">
        <f t="shared" ref="AY100:AY104" si="48">AX100/AW100</f>
        <v>7</v>
      </c>
    </row>
    <row r="101" spans="1:51" x14ac:dyDescent="0.4">
      <c r="A101" s="47">
        <v>2018</v>
      </c>
      <c r="B101" s="48"/>
      <c r="C101" s="49">
        <f>C100+1</f>
        <v>88</v>
      </c>
      <c r="D101" s="49">
        <v>2</v>
      </c>
      <c r="E101" s="49"/>
      <c r="F101" s="100" t="s">
        <v>92</v>
      </c>
      <c r="G101" s="50"/>
      <c r="H101" s="51"/>
      <c r="I101" s="51"/>
      <c r="J101" s="51"/>
      <c r="K101" s="51">
        <v>150</v>
      </c>
      <c r="L101" s="52"/>
      <c r="M101" s="50"/>
      <c r="N101" s="51"/>
      <c r="O101" s="51"/>
      <c r="P101" s="51"/>
      <c r="Q101" s="51">
        <v>600</v>
      </c>
      <c r="R101" s="52"/>
      <c r="S101" s="53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4"/>
      <c r="AT101" s="55">
        <f t="shared" si="45"/>
        <v>0</v>
      </c>
      <c r="AU101" s="56">
        <f t="shared" si="46"/>
        <v>750</v>
      </c>
      <c r="AV101" s="55">
        <f t="shared" si="47"/>
        <v>750</v>
      </c>
      <c r="AW101" s="57">
        <v>555134</v>
      </c>
      <c r="AX101" s="58">
        <v>4363168</v>
      </c>
      <c r="AY101" s="59">
        <f t="shared" si="48"/>
        <v>7.8596663147996697</v>
      </c>
    </row>
    <row r="102" spans="1:51" x14ac:dyDescent="0.4">
      <c r="A102" s="47">
        <v>2018</v>
      </c>
      <c r="B102" s="48"/>
      <c r="C102" s="49">
        <f t="shared" ref="C102:C104" si="49">1+C101</f>
        <v>89</v>
      </c>
      <c r="D102" s="49">
        <v>3</v>
      </c>
      <c r="E102" s="49"/>
      <c r="F102" s="100" t="s">
        <v>93</v>
      </c>
      <c r="G102" s="50"/>
      <c r="H102" s="51"/>
      <c r="I102" s="51"/>
      <c r="J102" s="51"/>
      <c r="K102" s="51">
        <v>360</v>
      </c>
      <c r="L102" s="52"/>
      <c r="M102" s="50"/>
      <c r="N102" s="51"/>
      <c r="O102" s="51"/>
      <c r="P102" s="51"/>
      <c r="Q102" s="51">
        <v>100</v>
      </c>
      <c r="R102" s="52"/>
      <c r="S102" s="53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>
        <v>40</v>
      </c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4"/>
      <c r="AT102" s="55">
        <f t="shared" si="45"/>
        <v>40</v>
      </c>
      <c r="AU102" s="56">
        <f t="shared" si="46"/>
        <v>460</v>
      </c>
      <c r="AV102" s="55">
        <f t="shared" si="47"/>
        <v>500</v>
      </c>
      <c r="AW102" s="57">
        <v>513722</v>
      </c>
      <c r="AX102" s="58">
        <v>3186023</v>
      </c>
      <c r="AY102" s="59">
        <f t="shared" si="48"/>
        <v>6.2018426308392476</v>
      </c>
    </row>
    <row r="103" spans="1:51" ht="21" customHeight="1" x14ac:dyDescent="0.4">
      <c r="A103" s="47">
        <v>2018</v>
      </c>
      <c r="B103" s="48"/>
      <c r="C103" s="49">
        <f t="shared" si="49"/>
        <v>90</v>
      </c>
      <c r="D103" s="49">
        <v>4</v>
      </c>
      <c r="E103" s="49"/>
      <c r="F103" s="100" t="s">
        <v>94</v>
      </c>
      <c r="G103" s="50"/>
      <c r="H103" s="51"/>
      <c r="I103" s="51"/>
      <c r="J103" s="51"/>
      <c r="K103" s="51"/>
      <c r="L103" s="52"/>
      <c r="M103" s="50"/>
      <c r="N103" s="51"/>
      <c r="O103" s="51"/>
      <c r="P103" s="51"/>
      <c r="Q103" s="51">
        <v>176</v>
      </c>
      <c r="R103" s="52"/>
      <c r="S103" s="53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4"/>
      <c r="AT103" s="55">
        <f t="shared" si="45"/>
        <v>0</v>
      </c>
      <c r="AU103" s="56">
        <f t="shared" si="46"/>
        <v>176</v>
      </c>
      <c r="AV103" s="55">
        <f t="shared" si="47"/>
        <v>176</v>
      </c>
      <c r="AW103" s="57">
        <v>94144</v>
      </c>
      <c r="AX103" s="58">
        <v>785335.38</v>
      </c>
      <c r="AY103" s="59">
        <f t="shared" si="48"/>
        <v>8.3418526937457518</v>
      </c>
    </row>
    <row r="104" spans="1:51" ht="21.6" thickBot="1" x14ac:dyDescent="0.45">
      <c r="A104" s="60">
        <v>2018</v>
      </c>
      <c r="B104" s="61"/>
      <c r="C104" s="62">
        <f t="shared" si="49"/>
        <v>91</v>
      </c>
      <c r="D104" s="62">
        <f t="shared" ref="D104" si="50">1+D103</f>
        <v>5</v>
      </c>
      <c r="E104" s="62"/>
      <c r="F104" s="101" t="s">
        <v>95</v>
      </c>
      <c r="G104" s="63"/>
      <c r="H104" s="64"/>
      <c r="I104" s="64"/>
      <c r="J104" s="64"/>
      <c r="K104" s="64">
        <v>62</v>
      </c>
      <c r="L104" s="65"/>
      <c r="M104" s="63"/>
      <c r="N104" s="64"/>
      <c r="O104" s="64"/>
      <c r="P104" s="64"/>
      <c r="Q104" s="64">
        <v>53</v>
      </c>
      <c r="R104" s="65"/>
      <c r="S104" s="66"/>
      <c r="T104" s="64"/>
      <c r="U104" s="64"/>
      <c r="V104" s="64"/>
      <c r="W104" s="64"/>
      <c r="X104" s="64"/>
      <c r="Y104" s="64"/>
      <c r="Z104" s="64">
        <v>52</v>
      </c>
      <c r="AA104" s="64"/>
      <c r="AB104" s="64"/>
      <c r="AC104" s="64">
        <v>10</v>
      </c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7"/>
      <c r="AT104" s="68">
        <f t="shared" si="45"/>
        <v>62</v>
      </c>
      <c r="AU104" s="69">
        <f t="shared" si="46"/>
        <v>115</v>
      </c>
      <c r="AV104" s="68">
        <f t="shared" si="47"/>
        <v>177</v>
      </c>
      <c r="AW104" s="70">
        <v>190800</v>
      </c>
      <c r="AX104" s="71">
        <v>1482000</v>
      </c>
      <c r="AY104" s="72">
        <f t="shared" si="48"/>
        <v>7.767295597484277</v>
      </c>
    </row>
    <row r="105" spans="1:51" ht="21.6" thickBot="1" x14ac:dyDescent="0.45">
      <c r="A105" s="27"/>
      <c r="B105" s="28" t="s">
        <v>101</v>
      </c>
      <c r="C105" s="28"/>
      <c r="D105" s="28"/>
      <c r="E105" s="28"/>
      <c r="F105" s="102"/>
      <c r="G105" s="74"/>
      <c r="H105" s="75"/>
      <c r="I105" s="75"/>
      <c r="J105" s="75"/>
      <c r="K105" s="75"/>
      <c r="L105" s="76"/>
      <c r="M105" s="74"/>
      <c r="N105" s="75"/>
      <c r="O105" s="75"/>
      <c r="P105" s="75"/>
      <c r="Q105" s="75"/>
      <c r="R105" s="76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7"/>
      <c r="AU105" s="75"/>
      <c r="AV105" s="77"/>
      <c r="AW105" s="78"/>
      <c r="AX105" s="79"/>
      <c r="AY105" s="80"/>
    </row>
    <row r="106" spans="1:51" x14ac:dyDescent="0.4">
      <c r="A106" s="34">
        <v>2018</v>
      </c>
      <c r="B106" s="35">
        <v>10</v>
      </c>
      <c r="C106" s="36">
        <v>92</v>
      </c>
      <c r="D106" s="36">
        <v>1</v>
      </c>
      <c r="E106" s="36"/>
      <c r="F106" s="99" t="s">
        <v>96</v>
      </c>
      <c r="G106" s="37"/>
      <c r="H106" s="38"/>
      <c r="I106" s="38"/>
      <c r="J106" s="38"/>
      <c r="K106" s="38">
        <v>17</v>
      </c>
      <c r="L106" s="39"/>
      <c r="M106" s="37"/>
      <c r="N106" s="38"/>
      <c r="O106" s="38"/>
      <c r="P106" s="38"/>
      <c r="Q106" s="38">
        <v>77</v>
      </c>
      <c r="R106" s="39"/>
      <c r="S106" s="40"/>
      <c r="T106" s="38"/>
      <c r="U106" s="38">
        <v>145</v>
      </c>
      <c r="V106" s="38"/>
      <c r="W106" s="38"/>
      <c r="X106" s="38"/>
      <c r="Y106" s="38"/>
      <c r="Z106" s="38">
        <v>1417</v>
      </c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>
        <v>681</v>
      </c>
      <c r="AL106" s="38"/>
      <c r="AM106" s="38"/>
      <c r="AN106" s="38"/>
      <c r="AO106" s="38"/>
      <c r="AP106" s="38"/>
      <c r="AQ106" s="38"/>
      <c r="AR106" s="38"/>
      <c r="AS106" s="41"/>
      <c r="AT106" s="42">
        <f>SUM(S106:AS106)</f>
        <v>2243</v>
      </c>
      <c r="AU106" s="43">
        <f>SUM(G106:R106)</f>
        <v>94</v>
      </c>
      <c r="AV106" s="42">
        <f>SUM(G106:AS106)</f>
        <v>2337</v>
      </c>
      <c r="AW106" s="44">
        <v>648929</v>
      </c>
      <c r="AX106" s="45">
        <v>3934227.91</v>
      </c>
      <c r="AY106" s="46">
        <f>AX106/AW106</f>
        <v>6.0626477010582054</v>
      </c>
    </row>
    <row r="107" spans="1:51" x14ac:dyDescent="0.4">
      <c r="A107" s="47">
        <v>2018</v>
      </c>
      <c r="B107" s="48"/>
      <c r="C107" s="49">
        <f>1+C106</f>
        <v>93</v>
      </c>
      <c r="D107" s="49">
        <v>2</v>
      </c>
      <c r="E107" s="49"/>
      <c r="F107" s="100" t="s">
        <v>97</v>
      </c>
      <c r="G107" s="50"/>
      <c r="H107" s="51"/>
      <c r="I107" s="51"/>
      <c r="J107" s="51"/>
      <c r="K107" s="51">
        <v>87</v>
      </c>
      <c r="L107" s="52"/>
      <c r="M107" s="50"/>
      <c r="N107" s="51"/>
      <c r="O107" s="51"/>
      <c r="P107" s="51"/>
      <c r="Q107" s="51">
        <v>4</v>
      </c>
      <c r="R107" s="52">
        <v>4</v>
      </c>
      <c r="S107" s="53"/>
      <c r="T107" s="51"/>
      <c r="U107" s="51"/>
      <c r="V107" s="51"/>
      <c r="W107" s="51"/>
      <c r="X107" s="51">
        <v>90</v>
      </c>
      <c r="Y107" s="51"/>
      <c r="Z107" s="51">
        <v>32</v>
      </c>
      <c r="AA107" s="51"/>
      <c r="AB107" s="51"/>
      <c r="AC107" s="51"/>
      <c r="AD107" s="51"/>
      <c r="AE107" s="51"/>
      <c r="AF107" s="51">
        <v>69</v>
      </c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>
        <v>7</v>
      </c>
      <c r="AS107" s="54"/>
      <c r="AT107" s="55">
        <f t="shared" ref="AT107:AT110" si="51">SUM(S107:AS107)</f>
        <v>198</v>
      </c>
      <c r="AU107" s="56">
        <f>SUM(G107:R107)</f>
        <v>95</v>
      </c>
      <c r="AV107" s="55">
        <f>SUM(G107:AS107)</f>
        <v>293</v>
      </c>
      <c r="AW107" s="57">
        <v>152242</v>
      </c>
      <c r="AX107" s="58">
        <v>1156143.26</v>
      </c>
      <c r="AY107" s="59">
        <f>AX107/AW107</f>
        <v>7.5941150273906022</v>
      </c>
    </row>
    <row r="108" spans="1:51" x14ac:dyDescent="0.4">
      <c r="A108" s="47">
        <v>2018</v>
      </c>
      <c r="B108" s="48"/>
      <c r="C108" s="49">
        <f>1+C107</f>
        <v>94</v>
      </c>
      <c r="D108" s="49">
        <v>3</v>
      </c>
      <c r="E108" s="49"/>
      <c r="F108" s="100" t="s">
        <v>98</v>
      </c>
      <c r="G108" s="50"/>
      <c r="H108" s="51"/>
      <c r="I108" s="51"/>
      <c r="J108" s="51"/>
      <c r="K108" s="51">
        <v>428</v>
      </c>
      <c r="L108" s="52"/>
      <c r="M108" s="50"/>
      <c r="N108" s="51"/>
      <c r="O108" s="51"/>
      <c r="P108" s="51">
        <v>25</v>
      </c>
      <c r="Q108" s="51">
        <v>7</v>
      </c>
      <c r="R108" s="52"/>
      <c r="S108" s="53"/>
      <c r="T108" s="51"/>
      <c r="U108" s="51"/>
      <c r="V108" s="51"/>
      <c r="W108" s="51"/>
      <c r="X108" s="51"/>
      <c r="Y108" s="51"/>
      <c r="Z108" s="51">
        <v>70</v>
      </c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>
        <v>50</v>
      </c>
      <c r="AL108" s="51"/>
      <c r="AM108" s="51"/>
      <c r="AN108" s="51"/>
      <c r="AO108" s="51"/>
      <c r="AP108" s="51"/>
      <c r="AQ108" s="51"/>
      <c r="AR108" s="51"/>
      <c r="AS108" s="54"/>
      <c r="AT108" s="55">
        <f t="shared" si="51"/>
        <v>120</v>
      </c>
      <c r="AU108" s="56">
        <f>SUM(G108:R108)</f>
        <v>460</v>
      </c>
      <c r="AV108" s="55">
        <f>SUM(G108:AS108)</f>
        <v>580</v>
      </c>
      <c r="AW108" s="57">
        <v>476445</v>
      </c>
      <c r="AX108" s="58">
        <v>3327950.14</v>
      </c>
      <c r="AY108" s="59">
        <f>AX108/AW108</f>
        <v>6.9849618319008488</v>
      </c>
    </row>
    <row r="109" spans="1:51" x14ac:dyDescent="0.4">
      <c r="A109" s="47">
        <v>2018</v>
      </c>
      <c r="B109" s="48"/>
      <c r="C109" s="49">
        <f>1+C108</f>
        <v>95</v>
      </c>
      <c r="D109" s="49">
        <v>4</v>
      </c>
      <c r="E109" s="49"/>
      <c r="F109" s="100" t="s">
        <v>99</v>
      </c>
      <c r="G109" s="50"/>
      <c r="H109" s="51"/>
      <c r="I109" s="51"/>
      <c r="J109" s="51"/>
      <c r="K109" s="51">
        <v>154</v>
      </c>
      <c r="L109" s="52"/>
      <c r="M109" s="50">
        <v>10</v>
      </c>
      <c r="N109" s="51"/>
      <c r="O109" s="51"/>
      <c r="P109" s="51"/>
      <c r="Q109" s="51">
        <v>7</v>
      </c>
      <c r="R109" s="52"/>
      <c r="S109" s="53"/>
      <c r="T109" s="51"/>
      <c r="U109" s="51"/>
      <c r="V109" s="51"/>
      <c r="W109" s="51"/>
      <c r="X109" s="51"/>
      <c r="Y109" s="51"/>
      <c r="Z109" s="51">
        <v>287</v>
      </c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4"/>
      <c r="AT109" s="55">
        <f t="shared" si="51"/>
        <v>287</v>
      </c>
      <c r="AU109" s="56">
        <f>SUM(G109:R109)</f>
        <v>171</v>
      </c>
      <c r="AV109" s="55">
        <f>SUM(G109:AS109)</f>
        <v>458</v>
      </c>
      <c r="AW109" s="57">
        <v>171282</v>
      </c>
      <c r="AX109" s="58">
        <v>1431583.53</v>
      </c>
      <c r="AY109" s="59">
        <f>AX109/AW109</f>
        <v>8.358050057799419</v>
      </c>
    </row>
    <row r="110" spans="1:51" ht="21.6" thickBot="1" x14ac:dyDescent="0.45">
      <c r="A110" s="60">
        <v>2018</v>
      </c>
      <c r="B110" s="61"/>
      <c r="C110" s="62">
        <f>1+C109</f>
        <v>96</v>
      </c>
      <c r="D110" s="62">
        <v>5</v>
      </c>
      <c r="E110" s="62"/>
      <c r="F110" s="101" t="s">
        <v>100</v>
      </c>
      <c r="G110" s="63"/>
      <c r="H110" s="64"/>
      <c r="I110" s="64"/>
      <c r="J110" s="64"/>
      <c r="K110" s="64">
        <v>297</v>
      </c>
      <c r="L110" s="65"/>
      <c r="M110" s="63"/>
      <c r="N110" s="64"/>
      <c r="O110" s="64"/>
      <c r="P110" s="64"/>
      <c r="Q110" s="64">
        <v>23</v>
      </c>
      <c r="R110" s="65"/>
      <c r="S110" s="66"/>
      <c r="T110" s="64"/>
      <c r="U110" s="64"/>
      <c r="V110" s="64"/>
      <c r="W110" s="64"/>
      <c r="X110" s="64"/>
      <c r="Y110" s="64"/>
      <c r="Z110" s="64">
        <v>28</v>
      </c>
      <c r="AA110" s="64"/>
      <c r="AB110" s="64"/>
      <c r="AC110" s="64"/>
      <c r="AD110" s="64"/>
      <c r="AE110" s="64"/>
      <c r="AF110" s="64">
        <v>24</v>
      </c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7"/>
      <c r="AT110" s="68">
        <f t="shared" si="51"/>
        <v>52</v>
      </c>
      <c r="AU110" s="69">
        <f>SUM(G110:R110)</f>
        <v>320</v>
      </c>
      <c r="AV110" s="68">
        <f>SUM(G110:AS110)</f>
        <v>372</v>
      </c>
      <c r="AW110" s="70">
        <v>141206</v>
      </c>
      <c r="AX110" s="71">
        <v>1018100</v>
      </c>
      <c r="AY110" s="72">
        <f>AX110/AW110</f>
        <v>7.210033567978698</v>
      </c>
    </row>
    <row r="111" spans="1:51" ht="21.6" thickBot="1" x14ac:dyDescent="0.45">
      <c r="A111" s="27"/>
      <c r="B111" s="28" t="s">
        <v>102</v>
      </c>
      <c r="C111" s="28"/>
      <c r="D111" s="28"/>
      <c r="E111" s="28"/>
      <c r="F111" s="102"/>
      <c r="G111" s="74"/>
      <c r="H111" s="75"/>
      <c r="I111" s="75"/>
      <c r="J111" s="75"/>
      <c r="K111" s="75"/>
      <c r="L111" s="76"/>
      <c r="M111" s="74"/>
      <c r="N111" s="75"/>
      <c r="O111" s="75"/>
      <c r="P111" s="75"/>
      <c r="Q111" s="75"/>
      <c r="R111" s="76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7"/>
      <c r="AU111" s="75"/>
      <c r="AV111" s="77"/>
      <c r="AW111" s="78"/>
      <c r="AX111" s="79"/>
      <c r="AY111" s="80"/>
    </row>
    <row r="112" spans="1:51" x14ac:dyDescent="0.4">
      <c r="A112" s="34">
        <v>2018</v>
      </c>
      <c r="B112" s="35">
        <v>11</v>
      </c>
      <c r="C112" s="36">
        <v>97</v>
      </c>
      <c r="D112" s="36">
        <v>1</v>
      </c>
      <c r="E112" s="36"/>
      <c r="F112" s="103" t="s">
        <v>103</v>
      </c>
      <c r="G112" s="37"/>
      <c r="H112" s="38"/>
      <c r="I112" s="38"/>
      <c r="J112" s="38"/>
      <c r="K112" s="38">
        <v>150</v>
      </c>
      <c r="L112" s="39"/>
      <c r="M112" s="37"/>
      <c r="N112" s="38"/>
      <c r="O112" s="38"/>
      <c r="P112" s="38"/>
      <c r="Q112" s="38"/>
      <c r="R112" s="39"/>
      <c r="S112" s="40"/>
      <c r="T112" s="38"/>
      <c r="U112" s="38"/>
      <c r="V112" s="38"/>
      <c r="W112" s="38"/>
      <c r="X112" s="38"/>
      <c r="Y112" s="38"/>
      <c r="Z112" s="38"/>
      <c r="AA112" s="38"/>
      <c r="AB112" s="38">
        <v>80</v>
      </c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41"/>
      <c r="AT112" s="42">
        <f t="shared" ref="AT112:AT123" si="52">SUM(S112:AS112)</f>
        <v>80</v>
      </c>
      <c r="AU112" s="43">
        <f t="shared" ref="AU112:AU123" si="53">SUM(G112:R112)</f>
        <v>150</v>
      </c>
      <c r="AV112" s="42">
        <f t="shared" ref="AV112:AV123" si="54">SUM(G112:AS112)</f>
        <v>230</v>
      </c>
      <c r="AW112" s="44">
        <v>48000</v>
      </c>
      <c r="AX112" s="45">
        <v>346263</v>
      </c>
      <c r="AY112" s="46">
        <f>AX112/AW112</f>
        <v>7.2138125000000004</v>
      </c>
    </row>
    <row r="113" spans="1:51" x14ac:dyDescent="0.4">
      <c r="A113" s="47">
        <v>2018</v>
      </c>
      <c r="B113" s="48"/>
      <c r="C113" s="49">
        <f>1+C112</f>
        <v>98</v>
      </c>
      <c r="D113" s="49">
        <f>1+D112</f>
        <v>2</v>
      </c>
      <c r="E113" s="49"/>
      <c r="F113" s="104" t="s">
        <v>104</v>
      </c>
      <c r="G113" s="50"/>
      <c r="H113" s="51"/>
      <c r="I113" s="51"/>
      <c r="J113" s="51">
        <v>90</v>
      </c>
      <c r="K113" s="51">
        <v>358</v>
      </c>
      <c r="L113" s="52"/>
      <c r="M113" s="50"/>
      <c r="N113" s="51"/>
      <c r="O113" s="51"/>
      <c r="P113" s="51">
        <v>420</v>
      </c>
      <c r="Q113" s="51"/>
      <c r="R113" s="52"/>
      <c r="S113" s="53"/>
      <c r="T113" s="51"/>
      <c r="U113" s="51"/>
      <c r="V113" s="51"/>
      <c r="W113" s="51"/>
      <c r="X113" s="51"/>
      <c r="Y113" s="51"/>
      <c r="Z113" s="51"/>
      <c r="AA113" s="51"/>
      <c r="AB113" s="51">
        <v>25</v>
      </c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4"/>
      <c r="AT113" s="55">
        <f t="shared" si="52"/>
        <v>25</v>
      </c>
      <c r="AU113" s="56">
        <f t="shared" si="53"/>
        <v>868</v>
      </c>
      <c r="AV113" s="55">
        <f t="shared" si="54"/>
        <v>893</v>
      </c>
      <c r="AW113" s="57">
        <v>783304</v>
      </c>
      <c r="AX113" s="58">
        <v>5639789</v>
      </c>
      <c r="AY113" s="59">
        <f t="shared" ref="AY113:AY123" si="55">AX113/AW113</f>
        <v>7.2000002553287104</v>
      </c>
    </row>
    <row r="114" spans="1:51" x14ac:dyDescent="0.4">
      <c r="A114" s="47">
        <v>2018</v>
      </c>
      <c r="B114" s="48"/>
      <c r="C114" s="49">
        <f t="shared" ref="C114:C123" si="56">1+C113</f>
        <v>99</v>
      </c>
      <c r="D114" s="49">
        <f t="shared" ref="D114:D123" si="57">1+D113</f>
        <v>3</v>
      </c>
      <c r="E114" s="49"/>
      <c r="F114" s="104" t="s">
        <v>166</v>
      </c>
      <c r="G114" s="50"/>
      <c r="H114" s="51"/>
      <c r="I114" s="51"/>
      <c r="J114" s="51"/>
      <c r="K114" s="51">
        <v>216</v>
      </c>
      <c r="L114" s="52"/>
      <c r="M114" s="50"/>
      <c r="N114" s="51"/>
      <c r="O114" s="51"/>
      <c r="P114" s="51">
        <v>206</v>
      </c>
      <c r="Q114" s="51"/>
      <c r="R114" s="52"/>
      <c r="S114" s="53"/>
      <c r="T114" s="51"/>
      <c r="U114" s="51"/>
      <c r="V114" s="51"/>
      <c r="W114" s="51"/>
      <c r="X114" s="51"/>
      <c r="Y114" s="51"/>
      <c r="Z114" s="51"/>
      <c r="AA114" s="51"/>
      <c r="AB114" s="51">
        <v>336</v>
      </c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4"/>
      <c r="AT114" s="55">
        <f t="shared" si="52"/>
        <v>336</v>
      </c>
      <c r="AU114" s="56">
        <f t="shared" si="53"/>
        <v>422</v>
      </c>
      <c r="AV114" s="55">
        <f t="shared" si="54"/>
        <v>758</v>
      </c>
      <c r="AW114" s="57">
        <v>28614</v>
      </c>
      <c r="AX114" s="58">
        <v>454013.76</v>
      </c>
      <c r="AY114" s="59">
        <v>6.89</v>
      </c>
    </row>
    <row r="115" spans="1:51" x14ac:dyDescent="0.4">
      <c r="A115" s="47">
        <v>2018</v>
      </c>
      <c r="B115" s="48"/>
      <c r="C115" s="49">
        <f t="shared" si="56"/>
        <v>100</v>
      </c>
      <c r="D115" s="49">
        <f t="shared" si="57"/>
        <v>4</v>
      </c>
      <c r="E115" s="49"/>
      <c r="F115" s="104" t="s">
        <v>105</v>
      </c>
      <c r="G115" s="50"/>
      <c r="H115" s="51"/>
      <c r="I115" s="51"/>
      <c r="J115" s="51">
        <v>226</v>
      </c>
      <c r="K115" s="51"/>
      <c r="L115" s="52"/>
      <c r="M115" s="50"/>
      <c r="N115" s="51"/>
      <c r="O115" s="51"/>
      <c r="P115" s="51"/>
      <c r="Q115" s="51"/>
      <c r="R115" s="52"/>
      <c r="S115" s="53"/>
      <c r="T115" s="51"/>
      <c r="U115" s="51"/>
      <c r="V115" s="51"/>
      <c r="W115" s="51"/>
      <c r="X115" s="51"/>
      <c r="Y115" s="51"/>
      <c r="Z115" s="51"/>
      <c r="AA115" s="51"/>
      <c r="AB115" s="51">
        <v>69</v>
      </c>
      <c r="AC115" s="51"/>
      <c r="AD115" s="51"/>
      <c r="AE115" s="51"/>
      <c r="AF115" s="51"/>
      <c r="AG115" s="51"/>
      <c r="AH115" s="51">
        <v>78</v>
      </c>
      <c r="AI115" s="51"/>
      <c r="AJ115" s="51"/>
      <c r="AK115" s="51">
        <v>93</v>
      </c>
      <c r="AL115" s="51"/>
      <c r="AM115" s="51"/>
      <c r="AN115" s="51"/>
      <c r="AO115" s="51"/>
      <c r="AP115" s="51"/>
      <c r="AQ115" s="51"/>
      <c r="AR115" s="51"/>
      <c r="AS115" s="54"/>
      <c r="AT115" s="55">
        <f t="shared" si="52"/>
        <v>240</v>
      </c>
      <c r="AU115" s="56">
        <f t="shared" si="53"/>
        <v>226</v>
      </c>
      <c r="AV115" s="55">
        <f t="shared" si="54"/>
        <v>466</v>
      </c>
      <c r="AW115" s="57">
        <v>287056</v>
      </c>
      <c r="AX115" s="58">
        <v>2066803</v>
      </c>
      <c r="AY115" s="59">
        <f t="shared" si="55"/>
        <v>7.1999993032718352</v>
      </c>
    </row>
    <row r="116" spans="1:51" x14ac:dyDescent="0.4">
      <c r="A116" s="47">
        <v>2018</v>
      </c>
      <c r="B116" s="48"/>
      <c r="C116" s="49">
        <f t="shared" si="56"/>
        <v>101</v>
      </c>
      <c r="D116" s="49">
        <f t="shared" si="57"/>
        <v>5</v>
      </c>
      <c r="E116" s="49"/>
      <c r="F116" s="104" t="s">
        <v>106</v>
      </c>
      <c r="G116" s="50"/>
      <c r="H116" s="51"/>
      <c r="I116" s="51"/>
      <c r="J116" s="51"/>
      <c r="K116" s="51">
        <v>241</v>
      </c>
      <c r="L116" s="52"/>
      <c r="M116" s="50"/>
      <c r="N116" s="51"/>
      <c r="O116" s="51"/>
      <c r="P116" s="51"/>
      <c r="Q116" s="51"/>
      <c r="R116" s="52"/>
      <c r="S116" s="53"/>
      <c r="T116" s="51"/>
      <c r="U116" s="51"/>
      <c r="V116" s="51"/>
      <c r="W116" s="51"/>
      <c r="X116" s="51"/>
      <c r="Y116" s="51"/>
      <c r="Z116" s="51"/>
      <c r="AA116" s="51"/>
      <c r="AB116" s="51">
        <v>110</v>
      </c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4"/>
      <c r="AT116" s="55">
        <f t="shared" si="52"/>
        <v>110</v>
      </c>
      <c r="AU116" s="56">
        <f t="shared" si="53"/>
        <v>241</v>
      </c>
      <c r="AV116" s="55">
        <f t="shared" si="54"/>
        <v>351</v>
      </c>
      <c r="AW116" s="57">
        <v>113080</v>
      </c>
      <c r="AX116" s="58">
        <v>845028.73</v>
      </c>
      <c r="AY116" s="59">
        <f t="shared" si="55"/>
        <v>7.4728398478952949</v>
      </c>
    </row>
    <row r="117" spans="1:51" x14ac:dyDescent="0.4">
      <c r="A117" s="47">
        <v>2018</v>
      </c>
      <c r="B117" s="48"/>
      <c r="C117" s="49">
        <f t="shared" si="56"/>
        <v>102</v>
      </c>
      <c r="D117" s="49">
        <f t="shared" si="57"/>
        <v>6</v>
      </c>
      <c r="E117" s="49"/>
      <c r="F117" s="104" t="s">
        <v>107</v>
      </c>
      <c r="G117" s="50"/>
      <c r="H117" s="51"/>
      <c r="I117" s="51"/>
      <c r="J117" s="51"/>
      <c r="K117" s="51">
        <v>84</v>
      </c>
      <c r="L117" s="52"/>
      <c r="M117" s="50"/>
      <c r="N117" s="51"/>
      <c r="O117" s="51"/>
      <c r="P117" s="51"/>
      <c r="Q117" s="51"/>
      <c r="R117" s="52"/>
      <c r="S117" s="53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>
        <v>50</v>
      </c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4"/>
      <c r="AT117" s="55">
        <f t="shared" si="52"/>
        <v>50</v>
      </c>
      <c r="AU117" s="56">
        <f t="shared" si="53"/>
        <v>84</v>
      </c>
      <c r="AV117" s="55">
        <f t="shared" si="54"/>
        <v>134</v>
      </c>
      <c r="AW117" s="57">
        <v>129640</v>
      </c>
      <c r="AX117" s="58">
        <v>1070854</v>
      </c>
      <c r="AY117" s="59">
        <f t="shared" si="55"/>
        <v>8.2602128972539344</v>
      </c>
    </row>
    <row r="118" spans="1:51" x14ac:dyDescent="0.4">
      <c r="A118" s="47">
        <v>2018</v>
      </c>
      <c r="B118" s="48"/>
      <c r="C118" s="49">
        <f t="shared" si="56"/>
        <v>103</v>
      </c>
      <c r="D118" s="49">
        <f t="shared" si="57"/>
        <v>7</v>
      </c>
      <c r="E118" s="49"/>
      <c r="F118" s="104" t="s">
        <v>108</v>
      </c>
      <c r="G118" s="50"/>
      <c r="H118" s="51"/>
      <c r="I118" s="51"/>
      <c r="J118" s="51"/>
      <c r="K118" s="51">
        <v>30</v>
      </c>
      <c r="L118" s="52"/>
      <c r="M118" s="50"/>
      <c r="N118" s="51"/>
      <c r="O118" s="51"/>
      <c r="P118" s="51">
        <v>125</v>
      </c>
      <c r="Q118" s="51"/>
      <c r="R118" s="52"/>
      <c r="S118" s="53"/>
      <c r="T118" s="51"/>
      <c r="U118" s="51"/>
      <c r="V118" s="51"/>
      <c r="W118" s="51"/>
      <c r="X118" s="51"/>
      <c r="Y118" s="51"/>
      <c r="Z118" s="51">
        <v>25</v>
      </c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4"/>
      <c r="AT118" s="55">
        <f t="shared" si="52"/>
        <v>25</v>
      </c>
      <c r="AU118" s="56">
        <f t="shared" si="53"/>
        <v>155</v>
      </c>
      <c r="AV118" s="55">
        <f t="shared" si="54"/>
        <v>180</v>
      </c>
      <c r="AW118" s="57">
        <v>114401</v>
      </c>
      <c r="AX118" s="58">
        <v>805984</v>
      </c>
      <c r="AY118" s="59">
        <f t="shared" si="55"/>
        <v>7.0452531009344321</v>
      </c>
    </row>
    <row r="119" spans="1:51" x14ac:dyDescent="0.4">
      <c r="A119" s="47">
        <v>2018</v>
      </c>
      <c r="B119" s="48"/>
      <c r="C119" s="49">
        <f t="shared" si="56"/>
        <v>104</v>
      </c>
      <c r="D119" s="49">
        <f t="shared" si="57"/>
        <v>8</v>
      </c>
      <c r="E119" s="49"/>
      <c r="F119" s="104" t="s">
        <v>109</v>
      </c>
      <c r="G119" s="50"/>
      <c r="H119" s="51"/>
      <c r="I119" s="51"/>
      <c r="J119" s="51"/>
      <c r="K119" s="51">
        <v>230</v>
      </c>
      <c r="L119" s="52"/>
      <c r="M119" s="50"/>
      <c r="N119" s="51"/>
      <c r="O119" s="51"/>
      <c r="P119" s="51">
        <v>10</v>
      </c>
      <c r="Q119" s="51">
        <v>15</v>
      </c>
      <c r="R119" s="52"/>
      <c r="S119" s="53"/>
      <c r="T119" s="51"/>
      <c r="U119" s="51"/>
      <c r="V119" s="51"/>
      <c r="W119" s="51"/>
      <c r="X119" s="51"/>
      <c r="Y119" s="51"/>
      <c r="Z119" s="51"/>
      <c r="AA119" s="51"/>
      <c r="AB119" s="51">
        <v>150</v>
      </c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4"/>
      <c r="AT119" s="55">
        <f t="shared" si="52"/>
        <v>150</v>
      </c>
      <c r="AU119" s="56">
        <f t="shared" si="53"/>
        <v>255</v>
      </c>
      <c r="AV119" s="55">
        <f t="shared" si="54"/>
        <v>405</v>
      </c>
      <c r="AW119" s="57">
        <v>94271</v>
      </c>
      <c r="AX119" s="58">
        <v>1988100</v>
      </c>
      <c r="AY119" s="59">
        <v>7.2</v>
      </c>
    </row>
    <row r="120" spans="1:51" x14ac:dyDescent="0.4">
      <c r="A120" s="47">
        <v>2018</v>
      </c>
      <c r="B120" s="48"/>
      <c r="C120" s="49">
        <f t="shared" si="56"/>
        <v>105</v>
      </c>
      <c r="D120" s="49">
        <f t="shared" si="57"/>
        <v>9</v>
      </c>
      <c r="E120" s="49"/>
      <c r="F120" s="104" t="s">
        <v>110</v>
      </c>
      <c r="G120" s="50"/>
      <c r="H120" s="51"/>
      <c r="I120" s="51"/>
      <c r="J120" s="51"/>
      <c r="K120" s="51">
        <v>100</v>
      </c>
      <c r="L120" s="52"/>
      <c r="M120" s="50"/>
      <c r="N120" s="51"/>
      <c r="O120" s="51"/>
      <c r="P120" s="51">
        <v>163</v>
      </c>
      <c r="Q120" s="51"/>
      <c r="R120" s="52"/>
      <c r="S120" s="53"/>
      <c r="T120" s="51"/>
      <c r="U120" s="51"/>
      <c r="V120" s="51"/>
      <c r="W120" s="51"/>
      <c r="X120" s="51"/>
      <c r="Y120" s="51"/>
      <c r="Z120" s="51">
        <v>145</v>
      </c>
      <c r="AA120" s="51"/>
      <c r="AB120" s="51"/>
      <c r="AC120" s="51"/>
      <c r="AD120" s="51"/>
      <c r="AE120" s="51"/>
      <c r="AF120" s="51">
        <v>83</v>
      </c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4"/>
      <c r="AT120" s="55">
        <f t="shared" si="52"/>
        <v>228</v>
      </c>
      <c r="AU120" s="56">
        <f t="shared" si="53"/>
        <v>263</v>
      </c>
      <c r="AV120" s="55">
        <f t="shared" si="54"/>
        <v>491</v>
      </c>
      <c r="AW120" s="57">
        <v>968000</v>
      </c>
      <c r="AX120" s="58">
        <v>6979280</v>
      </c>
      <c r="AY120" s="59">
        <f t="shared" si="55"/>
        <v>7.21</v>
      </c>
    </row>
    <row r="121" spans="1:51" x14ac:dyDescent="0.4">
      <c r="A121" s="47">
        <v>2018</v>
      </c>
      <c r="B121" s="48"/>
      <c r="C121" s="49">
        <f t="shared" si="56"/>
        <v>106</v>
      </c>
      <c r="D121" s="49">
        <f t="shared" si="57"/>
        <v>10</v>
      </c>
      <c r="E121" s="49"/>
      <c r="F121" s="104" t="s">
        <v>111</v>
      </c>
      <c r="G121" s="50"/>
      <c r="H121" s="51"/>
      <c r="I121" s="51"/>
      <c r="J121" s="51"/>
      <c r="K121" s="51">
        <v>55</v>
      </c>
      <c r="L121" s="52"/>
      <c r="M121" s="50"/>
      <c r="N121" s="51"/>
      <c r="O121" s="51"/>
      <c r="P121" s="51">
        <v>109</v>
      </c>
      <c r="Q121" s="51"/>
      <c r="R121" s="52"/>
      <c r="S121" s="53"/>
      <c r="T121" s="51"/>
      <c r="U121" s="51"/>
      <c r="V121" s="51"/>
      <c r="W121" s="51"/>
      <c r="X121" s="51"/>
      <c r="Y121" s="51"/>
      <c r="Z121" s="51"/>
      <c r="AA121" s="51"/>
      <c r="AB121" s="51">
        <v>132</v>
      </c>
      <c r="AC121" s="51">
        <v>276</v>
      </c>
      <c r="AD121" s="51"/>
      <c r="AE121" s="51"/>
      <c r="AF121" s="51">
        <v>37</v>
      </c>
      <c r="AG121" s="51"/>
      <c r="AH121" s="51">
        <v>49</v>
      </c>
      <c r="AI121" s="51"/>
      <c r="AJ121" s="51"/>
      <c r="AK121" s="51">
        <v>25</v>
      </c>
      <c r="AL121" s="51"/>
      <c r="AM121" s="51"/>
      <c r="AN121" s="51"/>
      <c r="AO121" s="51"/>
      <c r="AP121" s="51"/>
      <c r="AQ121" s="51"/>
      <c r="AR121" s="51"/>
      <c r="AS121" s="54"/>
      <c r="AT121" s="55">
        <f t="shared" si="52"/>
        <v>519</v>
      </c>
      <c r="AU121" s="56">
        <f t="shared" si="53"/>
        <v>164</v>
      </c>
      <c r="AV121" s="55">
        <f t="shared" si="54"/>
        <v>683</v>
      </c>
      <c r="AW121" s="57">
        <v>229502</v>
      </c>
      <c r="AX121" s="58">
        <v>1787697</v>
      </c>
      <c r="AY121" s="59">
        <f t="shared" si="55"/>
        <v>7.7894615297470171</v>
      </c>
    </row>
    <row r="122" spans="1:51" x14ac:dyDescent="0.4">
      <c r="A122" s="47">
        <v>2018</v>
      </c>
      <c r="B122" s="48"/>
      <c r="C122" s="49">
        <f t="shared" si="56"/>
        <v>107</v>
      </c>
      <c r="D122" s="49">
        <f t="shared" si="57"/>
        <v>11</v>
      </c>
      <c r="E122" s="49"/>
      <c r="F122" s="104" t="s">
        <v>112</v>
      </c>
      <c r="G122" s="50"/>
      <c r="H122" s="51"/>
      <c r="I122" s="51"/>
      <c r="J122" s="51"/>
      <c r="K122" s="51">
        <v>28</v>
      </c>
      <c r="L122" s="52"/>
      <c r="M122" s="50"/>
      <c r="N122" s="51"/>
      <c r="O122" s="51"/>
      <c r="P122" s="51">
        <v>269</v>
      </c>
      <c r="Q122" s="51"/>
      <c r="R122" s="52"/>
      <c r="S122" s="53"/>
      <c r="T122" s="51"/>
      <c r="U122" s="51"/>
      <c r="V122" s="51"/>
      <c r="W122" s="51"/>
      <c r="X122" s="51">
        <v>1</v>
      </c>
      <c r="Y122" s="51"/>
      <c r="Z122" s="51"/>
      <c r="AA122" s="51"/>
      <c r="AB122" s="51">
        <v>14</v>
      </c>
      <c r="AC122" s="51"/>
      <c r="AD122" s="51"/>
      <c r="AE122" s="51"/>
      <c r="AF122" s="51">
        <v>32</v>
      </c>
      <c r="AG122" s="51"/>
      <c r="AH122" s="51"/>
      <c r="AI122" s="51"/>
      <c r="AJ122" s="51"/>
      <c r="AK122" s="51">
        <v>2</v>
      </c>
      <c r="AL122" s="51"/>
      <c r="AM122" s="51"/>
      <c r="AN122" s="51"/>
      <c r="AO122" s="51"/>
      <c r="AP122" s="51"/>
      <c r="AQ122" s="51"/>
      <c r="AR122" s="51">
        <v>5</v>
      </c>
      <c r="AS122" s="54"/>
      <c r="AT122" s="55">
        <f t="shared" si="52"/>
        <v>54</v>
      </c>
      <c r="AU122" s="56">
        <f t="shared" si="53"/>
        <v>297</v>
      </c>
      <c r="AV122" s="55">
        <f t="shared" si="54"/>
        <v>351</v>
      </c>
      <c r="AW122" s="57">
        <v>207008</v>
      </c>
      <c r="AX122" s="58">
        <v>1490457</v>
      </c>
      <c r="AY122" s="59">
        <f t="shared" si="55"/>
        <v>7.1999971015612925</v>
      </c>
    </row>
    <row r="123" spans="1:51" ht="21.6" thickBot="1" x14ac:dyDescent="0.45">
      <c r="A123" s="60">
        <v>2018</v>
      </c>
      <c r="B123" s="61"/>
      <c r="C123" s="62">
        <f t="shared" si="56"/>
        <v>108</v>
      </c>
      <c r="D123" s="62">
        <f t="shared" si="57"/>
        <v>12</v>
      </c>
      <c r="E123" s="62"/>
      <c r="F123" s="105" t="s">
        <v>113</v>
      </c>
      <c r="G123" s="63"/>
      <c r="H123" s="64"/>
      <c r="I123" s="64"/>
      <c r="J123" s="64"/>
      <c r="K123" s="64">
        <v>26</v>
      </c>
      <c r="L123" s="65"/>
      <c r="M123" s="63"/>
      <c r="N123" s="64"/>
      <c r="O123" s="64"/>
      <c r="P123" s="64">
        <v>74</v>
      </c>
      <c r="Q123" s="64"/>
      <c r="R123" s="65"/>
      <c r="S123" s="66"/>
      <c r="T123" s="64"/>
      <c r="U123" s="64"/>
      <c r="V123" s="64"/>
      <c r="W123" s="64"/>
      <c r="X123" s="64"/>
      <c r="Y123" s="64"/>
      <c r="Z123" s="64">
        <v>1</v>
      </c>
      <c r="AA123" s="64"/>
      <c r="AB123" s="64">
        <v>125</v>
      </c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>
        <v>4</v>
      </c>
      <c r="AN123" s="64"/>
      <c r="AO123" s="64"/>
      <c r="AP123" s="64"/>
      <c r="AQ123" s="64"/>
      <c r="AR123" s="64"/>
      <c r="AS123" s="67"/>
      <c r="AT123" s="68">
        <f t="shared" si="52"/>
        <v>130</v>
      </c>
      <c r="AU123" s="69">
        <f t="shared" si="53"/>
        <v>100</v>
      </c>
      <c r="AV123" s="68">
        <f t="shared" si="54"/>
        <v>230</v>
      </c>
      <c r="AW123" s="70">
        <v>115763</v>
      </c>
      <c r="AX123" s="71">
        <v>864750</v>
      </c>
      <c r="AY123" s="72">
        <f t="shared" si="55"/>
        <v>7.4700033689520833</v>
      </c>
    </row>
    <row r="124" spans="1:51" ht="21.6" thickBot="1" x14ac:dyDescent="0.45">
      <c r="A124" s="27"/>
      <c r="B124" s="28" t="s">
        <v>114</v>
      </c>
      <c r="C124" s="28"/>
      <c r="D124" s="28"/>
      <c r="E124" s="28"/>
      <c r="F124" s="102"/>
      <c r="G124" s="74"/>
      <c r="H124" s="75"/>
      <c r="I124" s="75"/>
      <c r="J124" s="75"/>
      <c r="K124" s="75"/>
      <c r="L124" s="76"/>
      <c r="M124" s="74"/>
      <c r="N124" s="75"/>
      <c r="O124" s="75"/>
      <c r="P124" s="75"/>
      <c r="Q124" s="75"/>
      <c r="R124" s="76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7"/>
      <c r="AU124" s="75"/>
      <c r="AV124" s="77"/>
      <c r="AW124" s="78"/>
      <c r="AX124" s="79"/>
      <c r="AY124" s="80"/>
    </row>
    <row r="125" spans="1:51" x14ac:dyDescent="0.4">
      <c r="A125" s="34">
        <v>2018</v>
      </c>
      <c r="B125" s="35">
        <v>12</v>
      </c>
      <c r="C125" s="36">
        <v>109</v>
      </c>
      <c r="D125" s="36">
        <v>1</v>
      </c>
      <c r="E125" s="36"/>
      <c r="F125" s="103" t="s">
        <v>115</v>
      </c>
      <c r="G125" s="37">
        <v>46</v>
      </c>
      <c r="H125" s="38"/>
      <c r="I125" s="38"/>
      <c r="J125" s="38"/>
      <c r="K125" s="38"/>
      <c r="L125" s="39"/>
      <c r="M125" s="37"/>
      <c r="N125" s="38"/>
      <c r="O125" s="38"/>
      <c r="P125" s="38"/>
      <c r="Q125" s="38"/>
      <c r="R125" s="39">
        <v>702</v>
      </c>
      <c r="S125" s="40"/>
      <c r="T125" s="38"/>
      <c r="U125" s="38"/>
      <c r="V125" s="38"/>
      <c r="W125" s="38"/>
      <c r="X125" s="38"/>
      <c r="Y125" s="38"/>
      <c r="Z125" s="38">
        <v>1792</v>
      </c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>
        <v>69</v>
      </c>
      <c r="AL125" s="38"/>
      <c r="AM125" s="38"/>
      <c r="AN125" s="38"/>
      <c r="AO125" s="38">
        <v>98</v>
      </c>
      <c r="AP125" s="38"/>
      <c r="AQ125" s="38"/>
      <c r="AR125" s="38"/>
      <c r="AS125" s="41"/>
      <c r="AT125" s="42">
        <f t="shared" ref="AT125:AT134" si="58">SUM(S125:AS125)</f>
        <v>1959</v>
      </c>
      <c r="AU125" s="43">
        <f t="shared" ref="AU125:AU134" si="59">SUM(G125:R125)</f>
        <v>748</v>
      </c>
      <c r="AV125" s="42">
        <f t="shared" ref="AV125:AV134" si="60">SUM(G125:AS125)</f>
        <v>2707</v>
      </c>
      <c r="AW125" s="44">
        <v>2175184</v>
      </c>
      <c r="AX125" s="45">
        <v>13532154.619999999</v>
      </c>
      <c r="AY125" s="46">
        <f>AX125/AW125</f>
        <v>6.2211539897314427</v>
      </c>
    </row>
    <row r="126" spans="1:51" x14ac:dyDescent="0.4">
      <c r="A126" s="47">
        <v>2018</v>
      </c>
      <c r="B126" s="48"/>
      <c r="C126" s="49">
        <f>1+C125</f>
        <v>110</v>
      </c>
      <c r="D126" s="49">
        <f>1+D125</f>
        <v>2</v>
      </c>
      <c r="E126" s="49"/>
      <c r="F126" s="104" t="s">
        <v>124</v>
      </c>
      <c r="G126" s="50"/>
      <c r="H126" s="51"/>
      <c r="I126" s="51"/>
      <c r="J126" s="51">
        <v>302</v>
      </c>
      <c r="K126" s="51">
        <v>483</v>
      </c>
      <c r="L126" s="52"/>
      <c r="M126" s="50"/>
      <c r="N126" s="51"/>
      <c r="O126" s="51"/>
      <c r="P126" s="51"/>
      <c r="Q126" s="51"/>
      <c r="R126" s="52">
        <v>4</v>
      </c>
      <c r="S126" s="53"/>
      <c r="T126" s="51"/>
      <c r="U126" s="51">
        <v>99</v>
      </c>
      <c r="V126" s="51"/>
      <c r="W126" s="51"/>
      <c r="X126" s="51"/>
      <c r="Y126" s="51"/>
      <c r="Z126" s="51"/>
      <c r="AA126" s="51"/>
      <c r="AB126" s="51"/>
      <c r="AC126" s="51">
        <v>7</v>
      </c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4"/>
      <c r="AT126" s="55">
        <f t="shared" si="58"/>
        <v>106</v>
      </c>
      <c r="AU126" s="56">
        <f t="shared" si="59"/>
        <v>789</v>
      </c>
      <c r="AV126" s="55">
        <f t="shared" si="60"/>
        <v>895</v>
      </c>
      <c r="AW126" s="57">
        <v>409527</v>
      </c>
      <c r="AX126" s="58">
        <v>2399827</v>
      </c>
      <c r="AY126" s="59">
        <f t="shared" ref="AY126:AY134" si="61">AX126/AW126</f>
        <v>5.8599970209534415</v>
      </c>
    </row>
    <row r="127" spans="1:51" x14ac:dyDescent="0.4">
      <c r="A127" s="47">
        <v>2018</v>
      </c>
      <c r="B127" s="48"/>
      <c r="C127" s="49">
        <f t="shared" ref="C127:C134" si="62">1+C126</f>
        <v>111</v>
      </c>
      <c r="D127" s="49">
        <f t="shared" ref="D127:D134" si="63">1+D126</f>
        <v>3</v>
      </c>
      <c r="E127" s="49"/>
      <c r="F127" s="104" t="s">
        <v>116</v>
      </c>
      <c r="G127" s="50"/>
      <c r="H127" s="51">
        <v>8</v>
      </c>
      <c r="I127" s="51"/>
      <c r="J127" s="51">
        <v>36</v>
      </c>
      <c r="K127" s="51">
        <v>109</v>
      </c>
      <c r="L127" s="52">
        <v>10</v>
      </c>
      <c r="M127" s="50"/>
      <c r="N127" s="51"/>
      <c r="O127" s="51"/>
      <c r="P127" s="51"/>
      <c r="Q127" s="51"/>
      <c r="R127" s="52"/>
      <c r="S127" s="53"/>
      <c r="T127" s="51"/>
      <c r="U127" s="51">
        <v>150</v>
      </c>
      <c r="V127" s="51"/>
      <c r="W127" s="51"/>
      <c r="X127" s="51"/>
      <c r="Y127" s="51"/>
      <c r="Z127" s="51">
        <v>21</v>
      </c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4"/>
      <c r="AT127" s="55">
        <f t="shared" si="58"/>
        <v>171</v>
      </c>
      <c r="AU127" s="56">
        <f t="shared" si="59"/>
        <v>163</v>
      </c>
      <c r="AV127" s="55">
        <f t="shared" si="60"/>
        <v>334</v>
      </c>
      <c r="AW127" s="57">
        <v>44710</v>
      </c>
      <c r="AX127" s="58">
        <v>393000</v>
      </c>
      <c r="AY127" s="59">
        <f t="shared" si="61"/>
        <v>8.789979870275106</v>
      </c>
    </row>
    <row r="128" spans="1:51" x14ac:dyDescent="0.4">
      <c r="A128" s="47">
        <v>2018</v>
      </c>
      <c r="B128" s="48"/>
      <c r="C128" s="49">
        <f t="shared" si="62"/>
        <v>112</v>
      </c>
      <c r="D128" s="49">
        <f t="shared" si="63"/>
        <v>4</v>
      </c>
      <c r="E128" s="49"/>
      <c r="F128" s="104" t="s">
        <v>117</v>
      </c>
      <c r="G128" s="50">
        <v>40</v>
      </c>
      <c r="H128" s="51"/>
      <c r="I128" s="51"/>
      <c r="J128" s="51">
        <v>9</v>
      </c>
      <c r="K128" s="51">
        <v>174</v>
      </c>
      <c r="L128" s="52"/>
      <c r="M128" s="50"/>
      <c r="N128" s="51"/>
      <c r="O128" s="51"/>
      <c r="P128" s="51"/>
      <c r="Q128" s="51">
        <v>13</v>
      </c>
      <c r="R128" s="52"/>
      <c r="S128" s="53"/>
      <c r="T128" s="51"/>
      <c r="U128" s="51"/>
      <c r="V128" s="51"/>
      <c r="W128" s="51"/>
      <c r="X128" s="51"/>
      <c r="Y128" s="51"/>
      <c r="Z128" s="51">
        <v>157</v>
      </c>
      <c r="AA128" s="51"/>
      <c r="AB128" s="51"/>
      <c r="AC128" s="51"/>
      <c r="AD128" s="51">
        <v>2</v>
      </c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4"/>
      <c r="AT128" s="55">
        <f t="shared" si="58"/>
        <v>159</v>
      </c>
      <c r="AU128" s="56">
        <f t="shared" si="59"/>
        <v>236</v>
      </c>
      <c r="AV128" s="55">
        <f t="shared" si="60"/>
        <v>395</v>
      </c>
      <c r="AW128" s="57">
        <v>219774</v>
      </c>
      <c r="AX128" s="58">
        <v>1807000</v>
      </c>
      <c r="AY128" s="59">
        <f t="shared" si="61"/>
        <v>8.2220826849399842</v>
      </c>
    </row>
    <row r="129" spans="1:51" x14ac:dyDescent="0.4">
      <c r="A129" s="47">
        <v>2018</v>
      </c>
      <c r="B129" s="48"/>
      <c r="C129" s="49">
        <f t="shared" si="62"/>
        <v>113</v>
      </c>
      <c r="D129" s="49">
        <f t="shared" si="63"/>
        <v>5</v>
      </c>
      <c r="E129" s="49"/>
      <c r="F129" s="104" t="s">
        <v>118</v>
      </c>
      <c r="G129" s="50"/>
      <c r="H129" s="51"/>
      <c r="I129" s="51"/>
      <c r="J129" s="51"/>
      <c r="K129" s="51">
        <v>30</v>
      </c>
      <c r="L129" s="52"/>
      <c r="M129" s="50"/>
      <c r="N129" s="51"/>
      <c r="O129" s="51"/>
      <c r="P129" s="51"/>
      <c r="Q129" s="51"/>
      <c r="R129" s="52"/>
      <c r="S129" s="53"/>
      <c r="T129" s="51"/>
      <c r="U129" s="51"/>
      <c r="V129" s="51"/>
      <c r="W129" s="51"/>
      <c r="X129" s="51"/>
      <c r="Y129" s="51"/>
      <c r="Z129" s="51"/>
      <c r="AA129" s="51"/>
      <c r="AB129" s="51">
        <v>161</v>
      </c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4"/>
      <c r="AT129" s="55">
        <f t="shared" si="58"/>
        <v>161</v>
      </c>
      <c r="AU129" s="56">
        <f t="shared" si="59"/>
        <v>30</v>
      </c>
      <c r="AV129" s="55">
        <f t="shared" si="60"/>
        <v>191</v>
      </c>
      <c r="AW129" s="57">
        <v>205673</v>
      </c>
      <c r="AX129" s="58">
        <v>1698949</v>
      </c>
      <c r="AY129" s="59">
        <f t="shared" si="61"/>
        <v>8.2604376850631827</v>
      </c>
    </row>
    <row r="130" spans="1:51" x14ac:dyDescent="0.4">
      <c r="A130" s="47">
        <v>2018</v>
      </c>
      <c r="B130" s="48"/>
      <c r="C130" s="49">
        <f t="shared" si="62"/>
        <v>114</v>
      </c>
      <c r="D130" s="49">
        <f t="shared" si="63"/>
        <v>6</v>
      </c>
      <c r="E130" s="49"/>
      <c r="F130" s="104" t="s">
        <v>119</v>
      </c>
      <c r="G130" s="50"/>
      <c r="H130" s="51"/>
      <c r="I130" s="51"/>
      <c r="J130" s="51"/>
      <c r="K130" s="51">
        <v>7</v>
      </c>
      <c r="L130" s="52"/>
      <c r="M130" s="50"/>
      <c r="N130" s="51"/>
      <c r="O130" s="51"/>
      <c r="P130" s="51"/>
      <c r="Q130" s="51"/>
      <c r="R130" s="52"/>
      <c r="S130" s="53"/>
      <c r="T130" s="51"/>
      <c r="U130" s="51"/>
      <c r="V130" s="51"/>
      <c r="W130" s="51"/>
      <c r="X130" s="51"/>
      <c r="Y130" s="51"/>
      <c r="Z130" s="51"/>
      <c r="AA130" s="51"/>
      <c r="AB130" s="51">
        <v>100</v>
      </c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4"/>
      <c r="AT130" s="55">
        <f t="shared" si="58"/>
        <v>100</v>
      </c>
      <c r="AU130" s="56">
        <f t="shared" si="59"/>
        <v>7</v>
      </c>
      <c r="AV130" s="55">
        <f t="shared" si="60"/>
        <v>107</v>
      </c>
      <c r="AW130" s="57">
        <v>65932</v>
      </c>
      <c r="AX130" s="58">
        <v>540000</v>
      </c>
      <c r="AY130" s="59">
        <f t="shared" si="61"/>
        <v>8.1902566280410127</v>
      </c>
    </row>
    <row r="131" spans="1:51" x14ac:dyDescent="0.4">
      <c r="A131" s="47">
        <v>2018</v>
      </c>
      <c r="B131" s="48"/>
      <c r="C131" s="49">
        <f t="shared" si="62"/>
        <v>115</v>
      </c>
      <c r="D131" s="49">
        <f t="shared" si="63"/>
        <v>7</v>
      </c>
      <c r="E131" s="49"/>
      <c r="F131" s="104" t="s">
        <v>120</v>
      </c>
      <c r="G131" s="50"/>
      <c r="H131" s="51"/>
      <c r="I131" s="51"/>
      <c r="J131" s="51">
        <v>2</v>
      </c>
      <c r="K131" s="51">
        <v>14</v>
      </c>
      <c r="L131" s="52"/>
      <c r="M131" s="50"/>
      <c r="N131" s="51"/>
      <c r="O131" s="51"/>
      <c r="P131" s="51"/>
      <c r="Q131" s="51">
        <v>26</v>
      </c>
      <c r="R131" s="52"/>
      <c r="S131" s="53"/>
      <c r="T131" s="51"/>
      <c r="U131" s="51"/>
      <c r="V131" s="51"/>
      <c r="W131" s="51"/>
      <c r="X131" s="51">
        <v>150</v>
      </c>
      <c r="Y131" s="51"/>
      <c r="Z131" s="51"/>
      <c r="AA131" s="51"/>
      <c r="AB131" s="51"/>
      <c r="AC131" s="51">
        <v>132</v>
      </c>
      <c r="AD131" s="51"/>
      <c r="AE131" s="51"/>
      <c r="AF131" s="51">
        <v>43</v>
      </c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4"/>
      <c r="AT131" s="55">
        <f t="shared" si="58"/>
        <v>325</v>
      </c>
      <c r="AU131" s="56">
        <f t="shared" si="59"/>
        <v>42</v>
      </c>
      <c r="AV131" s="55">
        <f t="shared" si="60"/>
        <v>367</v>
      </c>
      <c r="AW131" s="57">
        <v>155593</v>
      </c>
      <c r="AX131" s="58">
        <v>1288</v>
      </c>
      <c r="AY131" s="59">
        <v>8.1999999999999993</v>
      </c>
    </row>
    <row r="132" spans="1:51" x14ac:dyDescent="0.4">
      <c r="A132" s="47">
        <v>2018</v>
      </c>
      <c r="B132" s="48"/>
      <c r="C132" s="49">
        <f t="shared" si="62"/>
        <v>116</v>
      </c>
      <c r="D132" s="49">
        <f t="shared" si="63"/>
        <v>8</v>
      </c>
      <c r="E132" s="49"/>
      <c r="F132" s="104" t="s">
        <v>121</v>
      </c>
      <c r="G132" s="50"/>
      <c r="H132" s="51"/>
      <c r="I132" s="51"/>
      <c r="J132" s="51"/>
      <c r="K132" s="51">
        <v>47</v>
      </c>
      <c r="L132" s="52"/>
      <c r="M132" s="50"/>
      <c r="N132" s="51"/>
      <c r="O132" s="51"/>
      <c r="P132" s="51"/>
      <c r="Q132" s="51"/>
      <c r="R132" s="52"/>
      <c r="S132" s="53"/>
      <c r="T132" s="51"/>
      <c r="U132" s="51"/>
      <c r="V132" s="51"/>
      <c r="W132" s="51"/>
      <c r="X132" s="51"/>
      <c r="Y132" s="51"/>
      <c r="Z132" s="51">
        <v>122</v>
      </c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4"/>
      <c r="AT132" s="55">
        <f t="shared" si="58"/>
        <v>122</v>
      </c>
      <c r="AU132" s="56">
        <f t="shared" si="59"/>
        <v>47</v>
      </c>
      <c r="AV132" s="55">
        <f t="shared" si="60"/>
        <v>169</v>
      </c>
      <c r="AW132" s="57">
        <v>69398</v>
      </c>
      <c r="AX132" s="58">
        <v>585500</v>
      </c>
      <c r="AY132" s="59">
        <f t="shared" si="61"/>
        <v>8.4368425603043313</v>
      </c>
    </row>
    <row r="133" spans="1:51" x14ac:dyDescent="0.4">
      <c r="A133" s="47">
        <v>2018</v>
      </c>
      <c r="B133" s="48"/>
      <c r="C133" s="49">
        <f t="shared" si="62"/>
        <v>117</v>
      </c>
      <c r="D133" s="49">
        <f t="shared" si="63"/>
        <v>9</v>
      </c>
      <c r="E133" s="49"/>
      <c r="F133" s="104" t="s">
        <v>122</v>
      </c>
      <c r="G133" s="50"/>
      <c r="H133" s="51"/>
      <c r="I133" s="51"/>
      <c r="J133" s="51"/>
      <c r="K133" s="51">
        <v>82</v>
      </c>
      <c r="L133" s="52"/>
      <c r="M133" s="50"/>
      <c r="N133" s="51"/>
      <c r="O133" s="51"/>
      <c r="P133" s="51"/>
      <c r="Q133" s="51"/>
      <c r="R133" s="52"/>
      <c r="S133" s="53"/>
      <c r="T133" s="51"/>
      <c r="U133" s="51"/>
      <c r="V133" s="51"/>
      <c r="W133" s="51"/>
      <c r="X133" s="51"/>
      <c r="Y133" s="51"/>
      <c r="Z133" s="51"/>
      <c r="AA133" s="51"/>
      <c r="AB133" s="51">
        <v>134</v>
      </c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4"/>
      <c r="AT133" s="55">
        <f t="shared" si="58"/>
        <v>134</v>
      </c>
      <c r="AU133" s="56">
        <f t="shared" si="59"/>
        <v>82</v>
      </c>
      <c r="AV133" s="55">
        <f t="shared" si="60"/>
        <v>216</v>
      </c>
      <c r="AW133" s="57">
        <v>101890</v>
      </c>
      <c r="AX133" s="58">
        <v>1100000</v>
      </c>
      <c r="AY133" s="59">
        <v>7.45</v>
      </c>
    </row>
    <row r="134" spans="1:51" ht="21.6" thickBot="1" x14ac:dyDescent="0.45">
      <c r="A134" s="60">
        <v>2018</v>
      </c>
      <c r="B134" s="61"/>
      <c r="C134" s="62">
        <f t="shared" si="62"/>
        <v>118</v>
      </c>
      <c r="D134" s="62">
        <f t="shared" si="63"/>
        <v>10</v>
      </c>
      <c r="E134" s="62"/>
      <c r="F134" s="105" t="s">
        <v>123</v>
      </c>
      <c r="G134" s="63"/>
      <c r="H134" s="64"/>
      <c r="I134" s="64"/>
      <c r="J134" s="64"/>
      <c r="K134" s="64">
        <v>50</v>
      </c>
      <c r="L134" s="65"/>
      <c r="M134" s="63">
        <v>15</v>
      </c>
      <c r="N134" s="64"/>
      <c r="O134" s="64"/>
      <c r="P134" s="64"/>
      <c r="Q134" s="64"/>
      <c r="R134" s="65"/>
      <c r="S134" s="66"/>
      <c r="T134" s="64"/>
      <c r="U134" s="64"/>
      <c r="V134" s="64"/>
      <c r="W134" s="64"/>
      <c r="X134" s="64"/>
      <c r="Y134" s="64"/>
      <c r="Z134" s="64">
        <v>312</v>
      </c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7"/>
      <c r="AT134" s="68">
        <f t="shared" si="58"/>
        <v>312</v>
      </c>
      <c r="AU134" s="69">
        <f t="shared" si="59"/>
        <v>65</v>
      </c>
      <c r="AV134" s="68">
        <f t="shared" si="60"/>
        <v>377</v>
      </c>
      <c r="AW134" s="70">
        <v>61144</v>
      </c>
      <c r="AX134" s="71">
        <v>537919</v>
      </c>
      <c r="AY134" s="72">
        <f t="shared" si="61"/>
        <v>8.7975762135287194</v>
      </c>
    </row>
    <row r="135" spans="1:51" ht="21.6" thickBot="1" x14ac:dyDescent="0.45">
      <c r="A135" s="27"/>
      <c r="B135" s="28" t="s">
        <v>125</v>
      </c>
      <c r="C135" s="28"/>
      <c r="D135" s="28"/>
      <c r="E135" s="28"/>
      <c r="F135" s="102"/>
      <c r="G135" s="74"/>
      <c r="H135" s="75"/>
      <c r="I135" s="75"/>
      <c r="J135" s="75"/>
      <c r="K135" s="75"/>
      <c r="L135" s="76"/>
      <c r="M135" s="74"/>
      <c r="N135" s="75"/>
      <c r="O135" s="75"/>
      <c r="P135" s="75"/>
      <c r="Q135" s="75"/>
      <c r="R135" s="76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7"/>
      <c r="AU135" s="75"/>
      <c r="AV135" s="77"/>
      <c r="AW135" s="78"/>
      <c r="AX135" s="79"/>
      <c r="AY135" s="80"/>
    </row>
    <row r="136" spans="1:51" x14ac:dyDescent="0.4">
      <c r="A136" s="34">
        <v>2018</v>
      </c>
      <c r="B136" s="35">
        <v>13</v>
      </c>
      <c r="C136" s="36">
        <v>119</v>
      </c>
      <c r="D136" s="36">
        <v>1</v>
      </c>
      <c r="E136" s="36"/>
      <c r="F136" s="99" t="s">
        <v>126</v>
      </c>
      <c r="G136" s="37"/>
      <c r="H136" s="38"/>
      <c r="I136" s="38"/>
      <c r="J136" s="38"/>
      <c r="K136" s="38">
        <v>55</v>
      </c>
      <c r="L136" s="39"/>
      <c r="M136" s="37"/>
      <c r="N136" s="38"/>
      <c r="O136" s="38"/>
      <c r="P136" s="38"/>
      <c r="Q136" s="38"/>
      <c r="R136" s="39"/>
      <c r="S136" s="40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>
        <v>375</v>
      </c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41"/>
      <c r="AT136" s="42">
        <f>SUM(S136:AS136)</f>
        <v>375</v>
      </c>
      <c r="AU136" s="43">
        <f>SUM(G136:R136)</f>
        <v>55</v>
      </c>
      <c r="AV136" s="42">
        <f>SUM(G136:AS136)</f>
        <v>430</v>
      </c>
      <c r="AW136" s="44">
        <v>251643</v>
      </c>
      <c r="AX136" s="45">
        <v>1680063.03</v>
      </c>
      <c r="AY136" s="46">
        <f>AX136/AW136</f>
        <v>6.6763749836077304</v>
      </c>
    </row>
    <row r="137" spans="1:51" x14ac:dyDescent="0.4">
      <c r="A137" s="47">
        <v>2018</v>
      </c>
      <c r="B137" s="48"/>
      <c r="C137" s="49">
        <f>1+C136</f>
        <v>120</v>
      </c>
      <c r="D137" s="49">
        <v>2</v>
      </c>
      <c r="E137" s="49"/>
      <c r="F137" s="100" t="s">
        <v>127</v>
      </c>
      <c r="G137" s="50"/>
      <c r="H137" s="51"/>
      <c r="I137" s="51"/>
      <c r="J137" s="51"/>
      <c r="K137" s="51">
        <v>10</v>
      </c>
      <c r="L137" s="52"/>
      <c r="M137" s="50"/>
      <c r="N137" s="51"/>
      <c r="O137" s="51"/>
      <c r="P137" s="51"/>
      <c r="Q137" s="51"/>
      <c r="R137" s="52"/>
      <c r="S137" s="53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>
        <v>59</v>
      </c>
      <c r="AG137" s="51"/>
      <c r="AH137" s="51"/>
      <c r="AI137" s="51"/>
      <c r="AJ137" s="51"/>
      <c r="AK137" s="51">
        <v>57</v>
      </c>
      <c r="AL137" s="51"/>
      <c r="AM137" s="51"/>
      <c r="AN137" s="51"/>
      <c r="AO137" s="51"/>
      <c r="AP137" s="51"/>
      <c r="AQ137" s="51"/>
      <c r="AR137" s="51"/>
      <c r="AS137" s="54"/>
      <c r="AT137" s="55">
        <f>SUM(S137:AS137)</f>
        <v>116</v>
      </c>
      <c r="AU137" s="56">
        <f>SUM(G137:R137)</f>
        <v>10</v>
      </c>
      <c r="AV137" s="55">
        <f>SUM(G137:AS137)</f>
        <v>126</v>
      </c>
      <c r="AW137" s="57">
        <v>209459</v>
      </c>
      <c r="AX137" s="58">
        <v>1680063.03</v>
      </c>
      <c r="AY137" s="59">
        <f>AX137/AW137</f>
        <v>8.0209636730816047</v>
      </c>
    </row>
    <row r="138" spans="1:51" x14ac:dyDescent="0.4">
      <c r="A138" s="47">
        <v>2018</v>
      </c>
      <c r="B138" s="48"/>
      <c r="C138" s="49">
        <f>1+C137</f>
        <v>121</v>
      </c>
      <c r="D138" s="49">
        <v>3</v>
      </c>
      <c r="E138" s="49"/>
      <c r="F138" s="100" t="s">
        <v>128</v>
      </c>
      <c r="G138" s="50"/>
      <c r="H138" s="51"/>
      <c r="I138" s="51"/>
      <c r="J138" s="51"/>
      <c r="K138" s="51"/>
      <c r="L138" s="52"/>
      <c r="M138" s="50"/>
      <c r="N138" s="51"/>
      <c r="O138" s="51"/>
      <c r="P138" s="51"/>
      <c r="Q138" s="51">
        <v>9</v>
      </c>
      <c r="R138" s="52"/>
      <c r="S138" s="53"/>
      <c r="T138" s="51"/>
      <c r="U138" s="51"/>
      <c r="V138" s="51"/>
      <c r="W138" s="51"/>
      <c r="X138" s="51"/>
      <c r="Y138" s="51"/>
      <c r="Z138" s="51">
        <v>47</v>
      </c>
      <c r="AA138" s="51"/>
      <c r="AB138" s="51"/>
      <c r="AC138" s="51">
        <v>126</v>
      </c>
      <c r="AD138" s="51"/>
      <c r="AE138" s="51"/>
      <c r="AF138" s="51">
        <v>22</v>
      </c>
      <c r="AG138" s="51"/>
      <c r="AH138" s="51"/>
      <c r="AI138" s="51">
        <v>25</v>
      </c>
      <c r="AJ138" s="51"/>
      <c r="AK138" s="51"/>
      <c r="AL138" s="51"/>
      <c r="AM138" s="51"/>
      <c r="AN138" s="51"/>
      <c r="AO138" s="51"/>
      <c r="AP138" s="51"/>
      <c r="AQ138" s="51"/>
      <c r="AR138" s="51"/>
      <c r="AS138" s="54"/>
      <c r="AT138" s="55">
        <f>SUM(S138:AS138)</f>
        <v>220</v>
      </c>
      <c r="AU138" s="56">
        <f>SUM(G138:R138)</f>
        <v>9</v>
      </c>
      <c r="AV138" s="55">
        <f>SUM(G138:AS138)</f>
        <v>229</v>
      </c>
      <c r="AW138" s="57">
        <v>92796</v>
      </c>
      <c r="AX138" s="58">
        <v>847570.88</v>
      </c>
      <c r="AY138" s="59">
        <f>AX138/AW138</f>
        <v>9.1337005905426967</v>
      </c>
    </row>
    <row r="139" spans="1:51" x14ac:dyDescent="0.4">
      <c r="A139" s="47">
        <v>2018</v>
      </c>
      <c r="B139" s="48"/>
      <c r="C139" s="49">
        <f>1+C138</f>
        <v>122</v>
      </c>
      <c r="D139" s="49">
        <v>4</v>
      </c>
      <c r="E139" s="49"/>
      <c r="F139" s="100" t="s">
        <v>129</v>
      </c>
      <c r="G139" s="50"/>
      <c r="H139" s="51"/>
      <c r="I139" s="51"/>
      <c r="J139" s="51"/>
      <c r="K139" s="51">
        <v>1414</v>
      </c>
      <c r="L139" s="52"/>
      <c r="M139" s="50"/>
      <c r="N139" s="51"/>
      <c r="O139" s="51"/>
      <c r="P139" s="51">
        <v>6</v>
      </c>
      <c r="Q139" s="51">
        <v>619</v>
      </c>
      <c r="R139" s="52"/>
      <c r="S139" s="53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>
        <v>32</v>
      </c>
      <c r="AG139" s="51"/>
      <c r="AH139" s="51">
        <v>15</v>
      </c>
      <c r="AI139" s="51">
        <v>12</v>
      </c>
      <c r="AJ139" s="51"/>
      <c r="AK139" s="51">
        <v>154</v>
      </c>
      <c r="AL139" s="51">
        <v>1</v>
      </c>
      <c r="AM139" s="51"/>
      <c r="AN139" s="51"/>
      <c r="AO139" s="51">
        <v>11</v>
      </c>
      <c r="AP139" s="51"/>
      <c r="AQ139" s="51"/>
      <c r="AR139" s="51"/>
      <c r="AS139" s="54"/>
      <c r="AT139" s="55">
        <f>SUM(S139:AS139)</f>
        <v>225</v>
      </c>
      <c r="AU139" s="56">
        <f>SUM(G139:R139)</f>
        <v>2039</v>
      </c>
      <c r="AV139" s="55">
        <f>SUM(G139:AS139)</f>
        <v>2264</v>
      </c>
      <c r="AW139" s="57">
        <v>1725907</v>
      </c>
      <c r="AX139" s="58">
        <v>11133208</v>
      </c>
      <c r="AY139" s="59">
        <f>AX139/AW139</f>
        <v>6.4506418943778545</v>
      </c>
    </row>
    <row r="140" spans="1:51" ht="21.6" thickBot="1" x14ac:dyDescent="0.45">
      <c r="A140" s="60">
        <v>2018</v>
      </c>
      <c r="B140" s="61"/>
      <c r="C140" s="62">
        <f>1+C139</f>
        <v>123</v>
      </c>
      <c r="D140" s="62">
        <v>5</v>
      </c>
      <c r="E140" s="62"/>
      <c r="F140" s="101" t="s">
        <v>130</v>
      </c>
      <c r="G140" s="63"/>
      <c r="H140" s="64"/>
      <c r="I140" s="64"/>
      <c r="J140" s="64"/>
      <c r="K140" s="64">
        <v>550</v>
      </c>
      <c r="L140" s="65"/>
      <c r="M140" s="63"/>
      <c r="N140" s="64"/>
      <c r="O140" s="64"/>
      <c r="P140" s="64"/>
      <c r="Q140" s="64"/>
      <c r="R140" s="65"/>
      <c r="S140" s="66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7"/>
      <c r="AT140" s="68">
        <f>SUM(S140:AS140)</f>
        <v>0</v>
      </c>
      <c r="AU140" s="69">
        <f>SUM(G140:R140)</f>
        <v>550</v>
      </c>
      <c r="AV140" s="68">
        <f>SUM(G140:AS140)</f>
        <v>550</v>
      </c>
      <c r="AW140" s="70">
        <v>549000</v>
      </c>
      <c r="AX140" s="71">
        <v>4387626</v>
      </c>
      <c r="AY140" s="72">
        <f>AX140/AW140</f>
        <v>7.9920327868852459</v>
      </c>
    </row>
    <row r="141" spans="1:51" ht="21.6" thickBot="1" x14ac:dyDescent="0.45">
      <c r="A141" s="27"/>
      <c r="B141" s="28" t="s">
        <v>131</v>
      </c>
      <c r="C141" s="28"/>
      <c r="D141" s="28"/>
      <c r="E141" s="28"/>
      <c r="F141" s="102"/>
      <c r="G141" s="74"/>
      <c r="H141" s="75"/>
      <c r="I141" s="75"/>
      <c r="J141" s="75"/>
      <c r="K141" s="75"/>
      <c r="L141" s="76"/>
      <c r="M141" s="74"/>
      <c r="N141" s="75"/>
      <c r="O141" s="75"/>
      <c r="P141" s="75"/>
      <c r="Q141" s="75"/>
      <c r="R141" s="76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7"/>
      <c r="AU141" s="75"/>
      <c r="AV141" s="77"/>
      <c r="AW141" s="78"/>
      <c r="AX141" s="79"/>
      <c r="AY141" s="80"/>
    </row>
    <row r="142" spans="1:51" x14ac:dyDescent="0.4">
      <c r="A142" s="34">
        <v>2018</v>
      </c>
      <c r="B142" s="35">
        <v>14</v>
      </c>
      <c r="C142" s="36">
        <v>124</v>
      </c>
      <c r="D142" s="36">
        <v>1</v>
      </c>
      <c r="E142" s="36"/>
      <c r="F142" s="99" t="s">
        <v>132</v>
      </c>
      <c r="G142" s="37"/>
      <c r="H142" s="38"/>
      <c r="I142" s="38"/>
      <c r="J142" s="38"/>
      <c r="K142" s="38">
        <v>23</v>
      </c>
      <c r="L142" s="39"/>
      <c r="M142" s="37"/>
      <c r="N142" s="38"/>
      <c r="O142" s="38"/>
      <c r="P142" s="38"/>
      <c r="Q142" s="38">
        <v>123</v>
      </c>
      <c r="R142" s="39"/>
      <c r="S142" s="40"/>
      <c r="T142" s="38"/>
      <c r="U142" s="38"/>
      <c r="V142" s="38"/>
      <c r="W142" s="38"/>
      <c r="X142" s="38"/>
      <c r="Y142" s="38"/>
      <c r="Z142" s="38">
        <v>94</v>
      </c>
      <c r="AA142" s="38"/>
      <c r="AB142" s="38"/>
      <c r="AC142" s="38"/>
      <c r="AD142" s="38"/>
      <c r="AE142" s="38"/>
      <c r="AF142" s="38">
        <v>64</v>
      </c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41"/>
      <c r="AT142" s="42">
        <f t="shared" ref="AT142:AT148" si="64">SUM(S142:AS142)</f>
        <v>158</v>
      </c>
      <c r="AU142" s="43">
        <f t="shared" ref="AU142:AU148" si="65">SUM(G142:R142)</f>
        <v>146</v>
      </c>
      <c r="AV142" s="42">
        <f t="shared" ref="AV142:AV148" si="66">SUM(G142:AS142)</f>
        <v>304</v>
      </c>
      <c r="AW142" s="44">
        <v>210892</v>
      </c>
      <c r="AX142" s="45">
        <v>1650000</v>
      </c>
      <c r="AY142" s="46">
        <f t="shared" ref="AY142:AY148" si="67">AX142/AW142</f>
        <v>7.8239098685583146</v>
      </c>
    </row>
    <row r="143" spans="1:51" x14ac:dyDescent="0.4">
      <c r="A143" s="47">
        <v>2018</v>
      </c>
      <c r="B143" s="48"/>
      <c r="C143" s="49">
        <f t="shared" ref="C143:C148" si="68">1+C142</f>
        <v>125</v>
      </c>
      <c r="D143" s="49">
        <f t="shared" ref="D143:D148" si="69">1+D142</f>
        <v>2</v>
      </c>
      <c r="E143" s="49"/>
      <c r="F143" s="100" t="s">
        <v>133</v>
      </c>
      <c r="G143" s="50"/>
      <c r="H143" s="51"/>
      <c r="I143" s="51"/>
      <c r="J143" s="51"/>
      <c r="K143" s="51">
        <v>13</v>
      </c>
      <c r="L143" s="52"/>
      <c r="M143" s="50"/>
      <c r="N143" s="51"/>
      <c r="O143" s="51"/>
      <c r="P143" s="51"/>
      <c r="Q143" s="51">
        <v>32</v>
      </c>
      <c r="R143" s="52"/>
      <c r="S143" s="53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>
        <v>76</v>
      </c>
      <c r="AG143" s="51"/>
      <c r="AH143" s="51"/>
      <c r="AI143" s="51"/>
      <c r="AJ143" s="51"/>
      <c r="AK143" s="51"/>
      <c r="AL143" s="51"/>
      <c r="AM143" s="51">
        <v>9</v>
      </c>
      <c r="AN143" s="51"/>
      <c r="AO143" s="51"/>
      <c r="AP143" s="51"/>
      <c r="AQ143" s="51"/>
      <c r="AR143" s="51"/>
      <c r="AS143" s="54"/>
      <c r="AT143" s="55">
        <f t="shared" si="64"/>
        <v>85</v>
      </c>
      <c r="AU143" s="56">
        <f t="shared" si="65"/>
        <v>45</v>
      </c>
      <c r="AV143" s="55">
        <f t="shared" si="66"/>
        <v>130</v>
      </c>
      <c r="AW143" s="57">
        <v>119689</v>
      </c>
      <c r="AX143" s="58">
        <v>800000</v>
      </c>
      <c r="AY143" s="59">
        <f t="shared" si="67"/>
        <v>6.6839893390370042</v>
      </c>
    </row>
    <row r="144" spans="1:51" x14ac:dyDescent="0.4">
      <c r="A144" s="47">
        <v>2018</v>
      </c>
      <c r="B144" s="48"/>
      <c r="C144" s="49">
        <f t="shared" si="68"/>
        <v>126</v>
      </c>
      <c r="D144" s="49">
        <f t="shared" si="69"/>
        <v>3</v>
      </c>
      <c r="E144" s="49"/>
      <c r="F144" s="100" t="s">
        <v>134</v>
      </c>
      <c r="G144" s="50"/>
      <c r="H144" s="51"/>
      <c r="I144" s="51"/>
      <c r="J144" s="51">
        <v>120</v>
      </c>
      <c r="K144" s="51"/>
      <c r="L144" s="52"/>
      <c r="M144" s="50"/>
      <c r="N144" s="51"/>
      <c r="O144" s="51"/>
      <c r="P144" s="51">
        <v>65</v>
      </c>
      <c r="Q144" s="51">
        <v>67</v>
      </c>
      <c r="R144" s="52"/>
      <c r="S144" s="53"/>
      <c r="T144" s="51"/>
      <c r="U144" s="51"/>
      <c r="V144" s="51"/>
      <c r="W144" s="51"/>
      <c r="X144" s="51"/>
      <c r="Y144" s="51"/>
      <c r="Z144" s="51">
        <v>94</v>
      </c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4"/>
      <c r="AT144" s="55">
        <f t="shared" si="64"/>
        <v>94</v>
      </c>
      <c r="AU144" s="56">
        <f t="shared" si="65"/>
        <v>252</v>
      </c>
      <c r="AV144" s="55">
        <f t="shared" si="66"/>
        <v>346</v>
      </c>
      <c r="AW144" s="57">
        <v>137000</v>
      </c>
      <c r="AX144" s="58">
        <v>959321</v>
      </c>
      <c r="AY144" s="59">
        <f t="shared" si="67"/>
        <v>7.0023430656934309</v>
      </c>
    </row>
    <row r="145" spans="1:51" x14ac:dyDescent="0.4">
      <c r="A145" s="47">
        <v>2018</v>
      </c>
      <c r="B145" s="48"/>
      <c r="C145" s="49">
        <f t="shared" si="68"/>
        <v>127</v>
      </c>
      <c r="D145" s="49">
        <f t="shared" si="69"/>
        <v>4</v>
      </c>
      <c r="E145" s="49"/>
      <c r="F145" s="100" t="s">
        <v>135</v>
      </c>
      <c r="G145" s="50"/>
      <c r="H145" s="51"/>
      <c r="I145" s="51"/>
      <c r="J145" s="51"/>
      <c r="K145" s="51">
        <v>125</v>
      </c>
      <c r="L145" s="52"/>
      <c r="M145" s="50"/>
      <c r="N145" s="51"/>
      <c r="O145" s="51"/>
      <c r="P145" s="51"/>
      <c r="Q145" s="51">
        <v>130</v>
      </c>
      <c r="R145" s="52"/>
      <c r="S145" s="53"/>
      <c r="T145" s="51"/>
      <c r="U145" s="51"/>
      <c r="V145" s="51"/>
      <c r="W145" s="51"/>
      <c r="X145" s="51"/>
      <c r="Y145" s="51"/>
      <c r="Z145" s="51"/>
      <c r="AA145" s="51"/>
      <c r="AB145" s="51">
        <v>121</v>
      </c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4"/>
      <c r="AT145" s="55">
        <f t="shared" si="64"/>
        <v>121</v>
      </c>
      <c r="AU145" s="56">
        <f t="shared" si="65"/>
        <v>255</v>
      </c>
      <c r="AV145" s="55">
        <f t="shared" si="66"/>
        <v>376</v>
      </c>
      <c r="AW145" s="57">
        <v>155762</v>
      </c>
      <c r="AX145" s="58">
        <v>1327092</v>
      </c>
      <c r="AY145" s="59">
        <f t="shared" si="67"/>
        <v>8.519998459187736</v>
      </c>
    </row>
    <row r="146" spans="1:51" x14ac:dyDescent="0.4">
      <c r="A146" s="47">
        <v>2018</v>
      </c>
      <c r="B146" s="48"/>
      <c r="C146" s="49">
        <f t="shared" si="68"/>
        <v>128</v>
      </c>
      <c r="D146" s="49">
        <f t="shared" si="69"/>
        <v>5</v>
      </c>
      <c r="E146" s="49"/>
      <c r="F146" s="100" t="s">
        <v>136</v>
      </c>
      <c r="G146" s="50"/>
      <c r="H146" s="51"/>
      <c r="I146" s="51"/>
      <c r="J146" s="51"/>
      <c r="K146" s="51">
        <v>2</v>
      </c>
      <c r="L146" s="52"/>
      <c r="M146" s="50"/>
      <c r="N146" s="51"/>
      <c r="O146" s="51"/>
      <c r="P146" s="51"/>
      <c r="Q146" s="51">
        <v>12</v>
      </c>
      <c r="R146" s="52"/>
      <c r="S146" s="53"/>
      <c r="T146" s="51"/>
      <c r="U146" s="51">
        <v>146</v>
      </c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4"/>
      <c r="AT146" s="55">
        <f t="shared" si="64"/>
        <v>146</v>
      </c>
      <c r="AU146" s="56">
        <f t="shared" si="65"/>
        <v>14</v>
      </c>
      <c r="AV146" s="55">
        <f t="shared" si="66"/>
        <v>160</v>
      </c>
      <c r="AW146" s="57">
        <v>32279</v>
      </c>
      <c r="AX146" s="58">
        <v>232732</v>
      </c>
      <c r="AY146" s="59">
        <f t="shared" si="67"/>
        <v>7.2100127017565603</v>
      </c>
    </row>
    <row r="147" spans="1:51" x14ac:dyDescent="0.4">
      <c r="A147" s="47">
        <v>2018</v>
      </c>
      <c r="B147" s="48"/>
      <c r="C147" s="49">
        <f t="shared" si="68"/>
        <v>129</v>
      </c>
      <c r="D147" s="49">
        <f t="shared" si="69"/>
        <v>6</v>
      </c>
      <c r="E147" s="49"/>
      <c r="F147" s="100" t="s">
        <v>137</v>
      </c>
      <c r="G147" s="50"/>
      <c r="H147" s="51"/>
      <c r="I147" s="51"/>
      <c r="J147" s="51">
        <v>63</v>
      </c>
      <c r="K147" s="51">
        <v>58</v>
      </c>
      <c r="L147" s="52"/>
      <c r="M147" s="50"/>
      <c r="N147" s="51"/>
      <c r="O147" s="51"/>
      <c r="P147" s="51"/>
      <c r="Q147" s="51">
        <v>75</v>
      </c>
      <c r="R147" s="52"/>
      <c r="S147" s="53"/>
      <c r="T147" s="51"/>
      <c r="U147" s="51"/>
      <c r="V147" s="51"/>
      <c r="W147" s="51"/>
      <c r="X147" s="51"/>
      <c r="Y147" s="51"/>
      <c r="Z147" s="51">
        <v>20</v>
      </c>
      <c r="AA147" s="51"/>
      <c r="AB147" s="51">
        <v>2</v>
      </c>
      <c r="AC147" s="51">
        <v>22</v>
      </c>
      <c r="AD147" s="51"/>
      <c r="AE147" s="51"/>
      <c r="AF147" s="51"/>
      <c r="AG147" s="51"/>
      <c r="AH147" s="51">
        <v>2</v>
      </c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4"/>
      <c r="AT147" s="55">
        <f t="shared" si="64"/>
        <v>46</v>
      </c>
      <c r="AU147" s="56">
        <f t="shared" si="65"/>
        <v>196</v>
      </c>
      <c r="AV147" s="55">
        <f t="shared" si="66"/>
        <v>242</v>
      </c>
      <c r="AW147" s="57">
        <v>173108</v>
      </c>
      <c r="AX147" s="58">
        <v>1248767</v>
      </c>
      <c r="AY147" s="59">
        <f t="shared" si="67"/>
        <v>7.2138029438269751</v>
      </c>
    </row>
    <row r="148" spans="1:51" ht="21.6" thickBot="1" x14ac:dyDescent="0.45">
      <c r="A148" s="60">
        <v>2018</v>
      </c>
      <c r="B148" s="61"/>
      <c r="C148" s="62">
        <f t="shared" si="68"/>
        <v>130</v>
      </c>
      <c r="D148" s="62">
        <f t="shared" si="69"/>
        <v>7</v>
      </c>
      <c r="E148" s="62"/>
      <c r="F148" s="101" t="s">
        <v>138</v>
      </c>
      <c r="G148" s="63"/>
      <c r="H148" s="64"/>
      <c r="I148" s="64"/>
      <c r="J148" s="64">
        <v>67</v>
      </c>
      <c r="K148" s="64">
        <v>135</v>
      </c>
      <c r="L148" s="65"/>
      <c r="M148" s="63"/>
      <c r="N148" s="64"/>
      <c r="O148" s="64"/>
      <c r="P148" s="64"/>
      <c r="Q148" s="64"/>
      <c r="R148" s="65"/>
      <c r="S148" s="66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7"/>
      <c r="AT148" s="68">
        <f t="shared" si="64"/>
        <v>0</v>
      </c>
      <c r="AU148" s="69">
        <f t="shared" si="65"/>
        <v>202</v>
      </c>
      <c r="AV148" s="68">
        <f t="shared" si="66"/>
        <v>202</v>
      </c>
      <c r="AW148" s="70">
        <v>31011</v>
      </c>
      <c r="AX148" s="71">
        <v>210255</v>
      </c>
      <c r="AY148" s="72">
        <f t="shared" si="67"/>
        <v>6.78001354358131</v>
      </c>
    </row>
    <row r="149" spans="1:51" ht="21.6" thickBot="1" x14ac:dyDescent="0.45">
      <c r="A149" s="27"/>
      <c r="B149" s="28" t="s">
        <v>139</v>
      </c>
      <c r="C149" s="28"/>
      <c r="D149" s="28"/>
      <c r="E149" s="28"/>
      <c r="F149" s="102"/>
      <c r="G149" s="74"/>
      <c r="H149" s="75"/>
      <c r="I149" s="75"/>
      <c r="J149" s="75"/>
      <c r="K149" s="75"/>
      <c r="L149" s="76"/>
      <c r="M149" s="74"/>
      <c r="N149" s="75"/>
      <c r="O149" s="75"/>
      <c r="P149" s="75"/>
      <c r="Q149" s="75"/>
      <c r="R149" s="76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7"/>
      <c r="AU149" s="75"/>
      <c r="AV149" s="77"/>
      <c r="AW149" s="78"/>
      <c r="AX149" s="79"/>
      <c r="AY149" s="80"/>
    </row>
    <row r="150" spans="1:51" x14ac:dyDescent="0.4">
      <c r="A150" s="34">
        <v>2018</v>
      </c>
      <c r="B150" s="35">
        <v>15</v>
      </c>
      <c r="C150" s="36">
        <v>131</v>
      </c>
      <c r="D150" s="36">
        <v>1</v>
      </c>
      <c r="E150" s="36"/>
      <c r="F150" s="99" t="s">
        <v>140</v>
      </c>
      <c r="G150" s="37"/>
      <c r="H150" s="38"/>
      <c r="I150" s="38"/>
      <c r="J150" s="38"/>
      <c r="K150" s="38">
        <v>211</v>
      </c>
      <c r="L150" s="39"/>
      <c r="M150" s="37"/>
      <c r="N150" s="38"/>
      <c r="O150" s="38"/>
      <c r="P150" s="38">
        <v>491</v>
      </c>
      <c r="Q150" s="38"/>
      <c r="R150" s="39"/>
      <c r="S150" s="40"/>
      <c r="T150" s="38"/>
      <c r="U150" s="38"/>
      <c r="V150" s="38"/>
      <c r="W150" s="38"/>
      <c r="X150" s="38">
        <v>351</v>
      </c>
      <c r="Y150" s="38"/>
      <c r="Z150" s="38">
        <v>10</v>
      </c>
      <c r="AA150" s="38"/>
      <c r="AB150" s="38">
        <v>19</v>
      </c>
      <c r="AC150" s="38"/>
      <c r="AD150" s="38"/>
      <c r="AE150" s="38"/>
      <c r="AF150" s="38">
        <v>25</v>
      </c>
      <c r="AG150" s="38"/>
      <c r="AH150" s="38"/>
      <c r="AI150" s="38"/>
      <c r="AJ150" s="38"/>
      <c r="AK150" s="38">
        <v>1321</v>
      </c>
      <c r="AL150" s="38"/>
      <c r="AM150" s="38"/>
      <c r="AN150" s="38"/>
      <c r="AO150" s="38"/>
      <c r="AP150" s="38"/>
      <c r="AQ150" s="38"/>
      <c r="AR150" s="38"/>
      <c r="AS150" s="41"/>
      <c r="AT150" s="42">
        <f t="shared" ref="AT150:AT151" si="70">SUM(S150:AS150)</f>
        <v>1726</v>
      </c>
      <c r="AU150" s="43">
        <f t="shared" ref="AU150:AU151" si="71">SUM(G150:R150)</f>
        <v>702</v>
      </c>
      <c r="AV150" s="42">
        <f t="shared" ref="AV150:AV151" si="72">SUM(G150:AS150)</f>
        <v>2428</v>
      </c>
      <c r="AW150" s="44">
        <v>1127437</v>
      </c>
      <c r="AX150" s="45">
        <v>8855775</v>
      </c>
      <c r="AY150" s="46">
        <f>AX150/AW150</f>
        <v>7.854784790635752</v>
      </c>
    </row>
    <row r="151" spans="1:51" ht="21.6" thickBot="1" x14ac:dyDescent="0.45">
      <c r="A151" s="60">
        <v>2018</v>
      </c>
      <c r="B151" s="61"/>
      <c r="C151" s="62">
        <v>132</v>
      </c>
      <c r="D151" s="62">
        <v>2</v>
      </c>
      <c r="E151" s="62"/>
      <c r="F151" s="101" t="s">
        <v>141</v>
      </c>
      <c r="G151" s="63"/>
      <c r="H151" s="64"/>
      <c r="I151" s="64"/>
      <c r="J151" s="64"/>
      <c r="K151" s="64">
        <v>29</v>
      </c>
      <c r="L151" s="65"/>
      <c r="M151" s="63"/>
      <c r="N151" s="64"/>
      <c r="O151" s="64"/>
      <c r="P151" s="64">
        <v>17</v>
      </c>
      <c r="Q151" s="64"/>
      <c r="R151" s="65"/>
      <c r="S151" s="66"/>
      <c r="T151" s="64"/>
      <c r="U151" s="64"/>
      <c r="V151" s="64"/>
      <c r="W151" s="64"/>
      <c r="X151" s="64"/>
      <c r="Y151" s="64"/>
      <c r="Z151" s="64">
        <v>130</v>
      </c>
      <c r="AA151" s="64"/>
      <c r="AB151" s="64"/>
      <c r="AC151" s="64">
        <v>4</v>
      </c>
      <c r="AD151" s="64"/>
      <c r="AE151" s="64"/>
      <c r="AF151" s="64">
        <v>7</v>
      </c>
      <c r="AG151" s="64"/>
      <c r="AH151" s="64"/>
      <c r="AI151" s="64"/>
      <c r="AJ151" s="64"/>
      <c r="AK151" s="64">
        <v>29</v>
      </c>
      <c r="AL151" s="64"/>
      <c r="AM151" s="64"/>
      <c r="AN151" s="64"/>
      <c r="AO151" s="64"/>
      <c r="AP151" s="64">
        <v>1</v>
      </c>
      <c r="AQ151" s="64"/>
      <c r="AR151" s="64"/>
      <c r="AS151" s="67"/>
      <c r="AT151" s="68">
        <f t="shared" si="70"/>
        <v>171</v>
      </c>
      <c r="AU151" s="69">
        <f t="shared" si="71"/>
        <v>46</v>
      </c>
      <c r="AV151" s="68">
        <f t="shared" si="72"/>
        <v>217</v>
      </c>
      <c r="AW151" s="70">
        <v>88714</v>
      </c>
      <c r="AX151" s="71">
        <v>747859</v>
      </c>
      <c r="AY151" s="72">
        <f t="shared" ref="AY151" si="73">AX151/AW151</f>
        <v>8.429999774556439</v>
      </c>
    </row>
    <row r="152" spans="1:51" ht="21.6" thickBot="1" x14ac:dyDescent="0.45">
      <c r="A152" s="27"/>
      <c r="B152" s="28" t="s">
        <v>142</v>
      </c>
      <c r="C152" s="28"/>
      <c r="D152" s="28"/>
      <c r="E152" s="28"/>
      <c r="F152" s="102"/>
      <c r="G152" s="74"/>
      <c r="H152" s="75"/>
      <c r="I152" s="75"/>
      <c r="J152" s="75"/>
      <c r="K152" s="75"/>
      <c r="L152" s="76"/>
      <c r="M152" s="74"/>
      <c r="N152" s="75"/>
      <c r="O152" s="75"/>
      <c r="P152" s="75"/>
      <c r="Q152" s="75"/>
      <c r="R152" s="76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7"/>
      <c r="AU152" s="75"/>
      <c r="AV152" s="77"/>
      <c r="AW152" s="78"/>
      <c r="AX152" s="79"/>
      <c r="AY152" s="80"/>
    </row>
    <row r="153" spans="1:51" ht="21.6" thickBot="1" x14ac:dyDescent="0.45">
      <c r="A153" s="81">
        <v>2018</v>
      </c>
      <c r="B153" s="82">
        <v>16</v>
      </c>
      <c r="C153" s="83">
        <v>133</v>
      </c>
      <c r="D153" s="83">
        <v>1</v>
      </c>
      <c r="E153" s="83"/>
      <c r="F153" s="106" t="s">
        <v>143</v>
      </c>
      <c r="G153" s="84"/>
      <c r="H153" s="85"/>
      <c r="I153" s="85"/>
      <c r="J153" s="85"/>
      <c r="K153" s="85"/>
      <c r="L153" s="86"/>
      <c r="M153" s="84"/>
      <c r="N153" s="85"/>
      <c r="O153" s="85"/>
      <c r="P153" s="85"/>
      <c r="Q153" s="85">
        <v>1129</v>
      </c>
      <c r="R153" s="86">
        <v>2073</v>
      </c>
      <c r="S153" s="87"/>
      <c r="T153" s="85"/>
      <c r="U153" s="85"/>
      <c r="V153" s="85"/>
      <c r="W153" s="85"/>
      <c r="X153" s="85"/>
      <c r="Y153" s="85"/>
      <c r="Z153" s="85">
        <v>86</v>
      </c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>
        <v>556</v>
      </c>
      <c r="AS153" s="88"/>
      <c r="AT153" s="89">
        <f>SUM(S153:AS153)</f>
        <v>642</v>
      </c>
      <c r="AU153" s="90">
        <f>SUM(G153:R153)</f>
        <v>3202</v>
      </c>
      <c r="AV153" s="89">
        <f>SUM(G153:AS153)</f>
        <v>3844</v>
      </c>
      <c r="AW153" s="91">
        <v>3011387</v>
      </c>
      <c r="AX153" s="92">
        <v>16741963</v>
      </c>
      <c r="AY153" s="93">
        <f>AX153/AW153</f>
        <v>5.5595521266446326</v>
      </c>
    </row>
    <row r="154" spans="1:51" ht="21.6" thickBot="1" x14ac:dyDescent="0.45">
      <c r="A154" s="27"/>
      <c r="B154" s="28" t="s">
        <v>144</v>
      </c>
      <c r="C154" s="28"/>
      <c r="D154" s="28"/>
      <c r="E154" s="28"/>
      <c r="F154" s="102"/>
      <c r="G154" s="74"/>
      <c r="H154" s="75"/>
      <c r="I154" s="75"/>
      <c r="J154" s="75"/>
      <c r="K154" s="75"/>
      <c r="L154" s="76"/>
      <c r="M154" s="74"/>
      <c r="N154" s="75"/>
      <c r="O154" s="75"/>
      <c r="P154" s="75"/>
      <c r="Q154" s="75"/>
      <c r="R154" s="76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7"/>
      <c r="AU154" s="75"/>
      <c r="AV154" s="77"/>
      <c r="AW154" s="78"/>
      <c r="AX154" s="79"/>
      <c r="AY154" s="80"/>
    </row>
    <row r="155" spans="1:51" x14ac:dyDescent="0.4">
      <c r="A155" s="34">
        <v>2018</v>
      </c>
      <c r="B155" s="35">
        <v>17</v>
      </c>
      <c r="C155" s="36">
        <v>134</v>
      </c>
      <c r="D155" s="36">
        <v>1</v>
      </c>
      <c r="E155" s="36"/>
      <c r="F155" s="99" t="s">
        <v>145</v>
      </c>
      <c r="G155" s="37"/>
      <c r="H155" s="38"/>
      <c r="I155" s="38"/>
      <c r="J155" s="38">
        <v>549</v>
      </c>
      <c r="K155" s="38"/>
      <c r="L155" s="39"/>
      <c r="M155" s="37"/>
      <c r="N155" s="38"/>
      <c r="O155" s="38"/>
      <c r="P155" s="38">
        <v>64</v>
      </c>
      <c r="Q155" s="38">
        <v>250</v>
      </c>
      <c r="R155" s="39"/>
      <c r="S155" s="40"/>
      <c r="T155" s="38"/>
      <c r="U155" s="38"/>
      <c r="V155" s="38"/>
      <c r="W155" s="38"/>
      <c r="X155" s="38">
        <v>1366</v>
      </c>
      <c r="Y155" s="38"/>
      <c r="Z155" s="38"/>
      <c r="AA155" s="38">
        <v>34</v>
      </c>
      <c r="AB155" s="38">
        <v>56</v>
      </c>
      <c r="AC155" s="38"/>
      <c r="AD155" s="38">
        <v>140</v>
      </c>
      <c r="AE155" s="38"/>
      <c r="AF155" s="38">
        <v>939</v>
      </c>
      <c r="AG155" s="38"/>
      <c r="AH155" s="38"/>
      <c r="AI155" s="38"/>
      <c r="AJ155" s="38"/>
      <c r="AK155" s="38">
        <v>17</v>
      </c>
      <c r="AL155" s="38"/>
      <c r="AM155" s="38"/>
      <c r="AN155" s="38"/>
      <c r="AO155" s="38"/>
      <c r="AP155" s="38">
        <v>3</v>
      </c>
      <c r="AQ155" s="38"/>
      <c r="AR155" s="38"/>
      <c r="AS155" s="41">
        <v>2</v>
      </c>
      <c r="AT155" s="42">
        <f t="shared" ref="AT155:AT163" si="74">SUM(S155:AS155)</f>
        <v>2557</v>
      </c>
      <c r="AU155" s="43">
        <f t="shared" ref="AU155:AU163" si="75">SUM(G155:R155)</f>
        <v>863</v>
      </c>
      <c r="AV155" s="42">
        <f t="shared" ref="AV155:AV163" si="76">SUM(G155:AS155)</f>
        <v>3420</v>
      </c>
      <c r="AW155" s="44">
        <v>1664610</v>
      </c>
      <c r="AX155" s="45">
        <v>14342959.73</v>
      </c>
      <c r="AY155" s="46">
        <f>AX155/AW155</f>
        <v>8.6164084860718138</v>
      </c>
    </row>
    <row r="156" spans="1:51" x14ac:dyDescent="0.4">
      <c r="A156" s="47">
        <v>2018</v>
      </c>
      <c r="B156" s="48"/>
      <c r="C156" s="49">
        <f>1+C155</f>
        <v>135</v>
      </c>
      <c r="D156" s="49">
        <f>1+D155</f>
        <v>2</v>
      </c>
      <c r="E156" s="49"/>
      <c r="F156" s="100" t="s">
        <v>9</v>
      </c>
      <c r="G156" s="50"/>
      <c r="H156" s="51"/>
      <c r="I156" s="51"/>
      <c r="J156" s="51">
        <v>130</v>
      </c>
      <c r="K156" s="51"/>
      <c r="L156" s="52"/>
      <c r="M156" s="50"/>
      <c r="N156" s="51"/>
      <c r="O156" s="51"/>
      <c r="P156" s="51"/>
      <c r="Q156" s="51"/>
      <c r="R156" s="52"/>
      <c r="S156" s="53"/>
      <c r="T156" s="51"/>
      <c r="U156" s="51"/>
      <c r="V156" s="51"/>
      <c r="W156" s="51"/>
      <c r="X156" s="51"/>
      <c r="Y156" s="51"/>
      <c r="Z156" s="51">
        <v>50</v>
      </c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4"/>
      <c r="AT156" s="55">
        <f t="shared" si="74"/>
        <v>50</v>
      </c>
      <c r="AU156" s="56">
        <f t="shared" si="75"/>
        <v>130</v>
      </c>
      <c r="AV156" s="55">
        <f t="shared" si="76"/>
        <v>180</v>
      </c>
      <c r="AW156" s="57">
        <v>84727</v>
      </c>
      <c r="AX156" s="58">
        <v>715000</v>
      </c>
      <c r="AY156" s="59">
        <f t="shared" ref="AY156:AY163" si="77">AX156/AW156</f>
        <v>8.4388683654561127</v>
      </c>
    </row>
    <row r="157" spans="1:51" x14ac:dyDescent="0.4">
      <c r="A157" s="47">
        <v>2018</v>
      </c>
      <c r="B157" s="48"/>
      <c r="C157" s="49">
        <f t="shared" ref="C157:C163" si="78">1+C156</f>
        <v>136</v>
      </c>
      <c r="D157" s="49">
        <f t="shared" ref="D157:D163" si="79">1+D156</f>
        <v>3</v>
      </c>
      <c r="E157" s="49"/>
      <c r="F157" s="100" t="s">
        <v>152</v>
      </c>
      <c r="G157" s="50"/>
      <c r="H157" s="51"/>
      <c r="I157" s="51"/>
      <c r="J157" s="51">
        <v>244</v>
      </c>
      <c r="K157" s="51">
        <v>3</v>
      </c>
      <c r="L157" s="52"/>
      <c r="M157" s="50"/>
      <c r="N157" s="51"/>
      <c r="O157" s="51"/>
      <c r="P157" s="51"/>
      <c r="Q157" s="51"/>
      <c r="R157" s="52"/>
      <c r="S157" s="53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>
        <v>47</v>
      </c>
      <c r="AL157" s="51"/>
      <c r="AM157" s="51"/>
      <c r="AN157" s="51"/>
      <c r="AO157" s="51"/>
      <c r="AP157" s="51"/>
      <c r="AQ157" s="51"/>
      <c r="AR157" s="51"/>
      <c r="AS157" s="54"/>
      <c r="AT157" s="55">
        <f t="shared" si="74"/>
        <v>47</v>
      </c>
      <c r="AU157" s="56">
        <f t="shared" si="75"/>
        <v>247</v>
      </c>
      <c r="AV157" s="55">
        <f t="shared" si="76"/>
        <v>294</v>
      </c>
      <c r="AW157" s="57">
        <v>145729</v>
      </c>
      <c r="AX157" s="58">
        <v>1319200</v>
      </c>
      <c r="AY157" s="59">
        <f t="shared" si="77"/>
        <v>9.0524192164908843</v>
      </c>
    </row>
    <row r="158" spans="1:51" x14ac:dyDescent="0.4">
      <c r="A158" s="47">
        <v>2018</v>
      </c>
      <c r="B158" s="48"/>
      <c r="C158" s="49">
        <f t="shared" si="78"/>
        <v>137</v>
      </c>
      <c r="D158" s="49">
        <f t="shared" si="79"/>
        <v>4</v>
      </c>
      <c r="E158" s="49"/>
      <c r="F158" s="100" t="s">
        <v>153</v>
      </c>
      <c r="G158" s="50"/>
      <c r="H158" s="51"/>
      <c r="I158" s="51"/>
      <c r="J158" s="51">
        <v>108</v>
      </c>
      <c r="K158" s="51"/>
      <c r="L158" s="52"/>
      <c r="M158" s="50"/>
      <c r="N158" s="51"/>
      <c r="O158" s="51"/>
      <c r="P158" s="51"/>
      <c r="Q158" s="51"/>
      <c r="R158" s="52"/>
      <c r="S158" s="53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4"/>
      <c r="AT158" s="55">
        <f t="shared" si="74"/>
        <v>0</v>
      </c>
      <c r="AU158" s="56">
        <f t="shared" si="75"/>
        <v>108</v>
      </c>
      <c r="AV158" s="55">
        <f t="shared" si="76"/>
        <v>108</v>
      </c>
      <c r="AW158" s="57">
        <v>100826</v>
      </c>
      <c r="AX158" s="58">
        <v>589693.97</v>
      </c>
      <c r="AY158" s="59">
        <f t="shared" si="77"/>
        <v>5.8486300160672844</v>
      </c>
    </row>
    <row r="159" spans="1:51" x14ac:dyDescent="0.4">
      <c r="A159" s="47">
        <v>2018</v>
      </c>
      <c r="B159" s="48"/>
      <c r="C159" s="49">
        <f t="shared" si="78"/>
        <v>138</v>
      </c>
      <c r="D159" s="49">
        <f t="shared" si="79"/>
        <v>5</v>
      </c>
      <c r="E159" s="49"/>
      <c r="F159" s="100" t="s">
        <v>154</v>
      </c>
      <c r="G159" s="50"/>
      <c r="H159" s="51"/>
      <c r="I159" s="51"/>
      <c r="J159" s="51">
        <v>109</v>
      </c>
      <c r="K159" s="51"/>
      <c r="L159" s="52"/>
      <c r="M159" s="50"/>
      <c r="N159" s="51"/>
      <c r="O159" s="51"/>
      <c r="P159" s="51"/>
      <c r="Q159" s="51"/>
      <c r="R159" s="52"/>
      <c r="S159" s="53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>
        <v>35</v>
      </c>
      <c r="AL159" s="51"/>
      <c r="AM159" s="51"/>
      <c r="AN159" s="51"/>
      <c r="AO159" s="51"/>
      <c r="AP159" s="51"/>
      <c r="AQ159" s="51"/>
      <c r="AR159" s="51"/>
      <c r="AS159" s="54"/>
      <c r="AT159" s="55">
        <f t="shared" si="74"/>
        <v>35</v>
      </c>
      <c r="AU159" s="56">
        <f t="shared" si="75"/>
        <v>109</v>
      </c>
      <c r="AV159" s="55">
        <f t="shared" si="76"/>
        <v>144</v>
      </c>
      <c r="AW159" s="57">
        <v>26573</v>
      </c>
      <c r="AX159" s="58">
        <v>609434</v>
      </c>
      <c r="AY159" s="59">
        <v>8.34</v>
      </c>
    </row>
    <row r="160" spans="1:51" x14ac:dyDescent="0.4">
      <c r="A160" s="47">
        <v>2018</v>
      </c>
      <c r="B160" s="48"/>
      <c r="C160" s="49">
        <f t="shared" si="78"/>
        <v>139</v>
      </c>
      <c r="D160" s="49">
        <f t="shared" si="79"/>
        <v>6</v>
      </c>
      <c r="E160" s="49"/>
      <c r="F160" s="100" t="s">
        <v>155</v>
      </c>
      <c r="G160" s="50"/>
      <c r="H160" s="51"/>
      <c r="I160" s="51"/>
      <c r="J160" s="51">
        <v>108</v>
      </c>
      <c r="K160" s="51"/>
      <c r="L160" s="52"/>
      <c r="M160" s="50"/>
      <c r="N160" s="51"/>
      <c r="O160" s="51"/>
      <c r="P160" s="51"/>
      <c r="Q160" s="51"/>
      <c r="R160" s="52"/>
      <c r="S160" s="53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4"/>
      <c r="AT160" s="55">
        <f t="shared" si="74"/>
        <v>0</v>
      </c>
      <c r="AU160" s="56">
        <f t="shared" si="75"/>
        <v>108</v>
      </c>
      <c r="AV160" s="55">
        <f t="shared" si="76"/>
        <v>108</v>
      </c>
      <c r="AW160" s="57">
        <v>45003</v>
      </c>
      <c r="AX160" s="58">
        <v>379877</v>
      </c>
      <c r="AY160" s="59">
        <f t="shared" si="77"/>
        <v>8.4411483678865853</v>
      </c>
    </row>
    <row r="161" spans="1:51" x14ac:dyDescent="0.4">
      <c r="A161" s="47">
        <v>2018</v>
      </c>
      <c r="B161" s="48"/>
      <c r="C161" s="49">
        <f t="shared" si="78"/>
        <v>140</v>
      </c>
      <c r="D161" s="49">
        <f t="shared" si="79"/>
        <v>7</v>
      </c>
      <c r="E161" s="49"/>
      <c r="F161" s="100" t="s">
        <v>156</v>
      </c>
      <c r="G161" s="50"/>
      <c r="H161" s="51"/>
      <c r="I161" s="51"/>
      <c r="J161" s="51">
        <v>102</v>
      </c>
      <c r="K161" s="51"/>
      <c r="L161" s="52"/>
      <c r="M161" s="50"/>
      <c r="N161" s="51"/>
      <c r="O161" s="51"/>
      <c r="P161" s="51"/>
      <c r="Q161" s="51">
        <v>2</v>
      </c>
      <c r="R161" s="52"/>
      <c r="S161" s="53"/>
      <c r="T161" s="51"/>
      <c r="U161" s="51"/>
      <c r="V161" s="51"/>
      <c r="W161" s="51"/>
      <c r="X161" s="51"/>
      <c r="Y161" s="51"/>
      <c r="Z161" s="51"/>
      <c r="AA161" s="51"/>
      <c r="AB161" s="51">
        <v>2</v>
      </c>
      <c r="AC161" s="51"/>
      <c r="AD161" s="51"/>
      <c r="AE161" s="51"/>
      <c r="AF161" s="51">
        <v>3</v>
      </c>
      <c r="AG161" s="51"/>
      <c r="AH161" s="51"/>
      <c r="AI161" s="51"/>
      <c r="AJ161" s="51"/>
      <c r="AK161" s="51">
        <v>2</v>
      </c>
      <c r="AL161" s="51"/>
      <c r="AM161" s="51"/>
      <c r="AN161" s="51"/>
      <c r="AO161" s="51"/>
      <c r="AP161" s="51"/>
      <c r="AQ161" s="51"/>
      <c r="AR161" s="51"/>
      <c r="AS161" s="54"/>
      <c r="AT161" s="55">
        <f t="shared" si="74"/>
        <v>7</v>
      </c>
      <c r="AU161" s="56">
        <f t="shared" si="75"/>
        <v>104</v>
      </c>
      <c r="AV161" s="55">
        <f t="shared" si="76"/>
        <v>111</v>
      </c>
      <c r="AW161" s="57">
        <v>53059</v>
      </c>
      <c r="AX161" s="58">
        <v>515733</v>
      </c>
      <c r="AY161" s="59">
        <f t="shared" si="77"/>
        <v>9.7199909534668958</v>
      </c>
    </row>
    <row r="162" spans="1:51" x14ac:dyDescent="0.4">
      <c r="A162" s="47">
        <v>2018</v>
      </c>
      <c r="B162" s="48"/>
      <c r="C162" s="49">
        <f t="shared" si="78"/>
        <v>141</v>
      </c>
      <c r="D162" s="49">
        <f t="shared" si="79"/>
        <v>8</v>
      </c>
      <c r="E162" s="49"/>
      <c r="F162" s="100" t="s">
        <v>157</v>
      </c>
      <c r="G162" s="50"/>
      <c r="H162" s="51"/>
      <c r="I162" s="51"/>
      <c r="J162" s="51">
        <v>287</v>
      </c>
      <c r="K162" s="51"/>
      <c r="L162" s="52"/>
      <c r="M162" s="50"/>
      <c r="N162" s="51"/>
      <c r="O162" s="51"/>
      <c r="P162" s="51"/>
      <c r="Q162" s="51"/>
      <c r="R162" s="52"/>
      <c r="S162" s="53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4"/>
      <c r="AT162" s="55">
        <f t="shared" si="74"/>
        <v>0</v>
      </c>
      <c r="AU162" s="56">
        <f t="shared" si="75"/>
        <v>287</v>
      </c>
      <c r="AV162" s="55">
        <f t="shared" si="76"/>
        <v>287</v>
      </c>
      <c r="AW162" s="57">
        <v>90967</v>
      </c>
      <c r="AX162" s="58">
        <v>771987</v>
      </c>
      <c r="AY162" s="59">
        <f t="shared" si="77"/>
        <v>8.4864511306297885</v>
      </c>
    </row>
    <row r="163" spans="1:51" ht="21.6" thickBot="1" x14ac:dyDescent="0.45">
      <c r="A163" s="60">
        <v>2018</v>
      </c>
      <c r="B163" s="61"/>
      <c r="C163" s="62">
        <f t="shared" si="78"/>
        <v>142</v>
      </c>
      <c r="D163" s="62">
        <f t="shared" si="79"/>
        <v>9</v>
      </c>
      <c r="E163" s="62"/>
      <c r="F163" s="101" t="s">
        <v>158</v>
      </c>
      <c r="G163" s="63"/>
      <c r="H163" s="64"/>
      <c r="I163" s="64">
        <v>10</v>
      </c>
      <c r="J163" s="64">
        <v>314</v>
      </c>
      <c r="K163" s="64">
        <v>2</v>
      </c>
      <c r="L163" s="65"/>
      <c r="M163" s="63"/>
      <c r="N163" s="64"/>
      <c r="O163" s="64"/>
      <c r="P163" s="64"/>
      <c r="Q163" s="64"/>
      <c r="R163" s="65"/>
      <c r="S163" s="66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7"/>
      <c r="AT163" s="68">
        <f t="shared" si="74"/>
        <v>0</v>
      </c>
      <c r="AU163" s="69">
        <f t="shared" si="75"/>
        <v>326</v>
      </c>
      <c r="AV163" s="68">
        <f t="shared" si="76"/>
        <v>326</v>
      </c>
      <c r="AW163" s="70">
        <v>258887</v>
      </c>
      <c r="AX163" s="71">
        <v>2279374.42</v>
      </c>
      <c r="AY163" s="72">
        <f t="shared" si="77"/>
        <v>8.8045147883053225</v>
      </c>
    </row>
    <row r="164" spans="1:51" ht="21.6" thickBot="1" x14ac:dyDescent="0.45">
      <c r="A164" s="27"/>
      <c r="B164" s="28" t="s">
        <v>146</v>
      </c>
      <c r="C164" s="28"/>
      <c r="D164" s="28"/>
      <c r="E164" s="28"/>
      <c r="F164" s="102"/>
      <c r="G164" s="74"/>
      <c r="H164" s="75"/>
      <c r="I164" s="75"/>
      <c r="J164" s="75"/>
      <c r="K164" s="75"/>
      <c r="L164" s="76"/>
      <c r="M164" s="74"/>
      <c r="N164" s="75"/>
      <c r="O164" s="75"/>
      <c r="P164" s="75"/>
      <c r="Q164" s="75"/>
      <c r="R164" s="76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7"/>
      <c r="AU164" s="75"/>
      <c r="AV164" s="77"/>
      <c r="AW164" s="78"/>
      <c r="AX164" s="79"/>
      <c r="AY164" s="80"/>
    </row>
    <row r="165" spans="1:51" x14ac:dyDescent="0.4">
      <c r="A165" s="34">
        <v>2018</v>
      </c>
      <c r="B165" s="35">
        <v>18</v>
      </c>
      <c r="C165" s="36">
        <v>143</v>
      </c>
      <c r="D165" s="36">
        <v>1</v>
      </c>
      <c r="E165" s="36"/>
      <c r="F165" s="99" t="s">
        <v>128</v>
      </c>
      <c r="G165" s="37"/>
      <c r="H165" s="38"/>
      <c r="I165" s="38"/>
      <c r="J165" s="38"/>
      <c r="K165" s="38">
        <v>84</v>
      </c>
      <c r="L165" s="39"/>
      <c r="M165" s="37"/>
      <c r="N165" s="38">
        <v>100</v>
      </c>
      <c r="O165" s="38"/>
      <c r="P165" s="38">
        <v>570</v>
      </c>
      <c r="Q165" s="38">
        <v>400</v>
      </c>
      <c r="R165" s="39"/>
      <c r="S165" s="40"/>
      <c r="T165" s="38"/>
      <c r="U165" s="38"/>
      <c r="V165" s="38"/>
      <c r="W165" s="38"/>
      <c r="X165" s="38"/>
      <c r="Y165" s="38"/>
      <c r="Z165" s="38"/>
      <c r="AA165" s="38"/>
      <c r="AB165" s="38">
        <v>100</v>
      </c>
      <c r="AC165" s="38"/>
      <c r="AD165" s="38"/>
      <c r="AE165" s="38"/>
      <c r="AF165" s="38"/>
      <c r="AG165" s="38"/>
      <c r="AH165" s="38">
        <v>40</v>
      </c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41"/>
      <c r="AT165" s="42">
        <f t="shared" ref="AT165:AT171" si="80">SUM(S165:AS165)</f>
        <v>140</v>
      </c>
      <c r="AU165" s="43">
        <f t="shared" ref="AU165:AU171" si="81">SUM(G165:R165)</f>
        <v>1154</v>
      </c>
      <c r="AV165" s="42">
        <f t="shared" ref="AV165:AV171" si="82">SUM(G165:AS165)</f>
        <v>1294</v>
      </c>
      <c r="AW165" s="44">
        <v>868836</v>
      </c>
      <c r="AX165" s="45">
        <v>4870383</v>
      </c>
      <c r="AY165" s="46">
        <f t="shared" ref="AY165:AY171" si="83">AX165/AW165</f>
        <v>5.6056413408284191</v>
      </c>
    </row>
    <row r="166" spans="1:51" x14ac:dyDescent="0.4">
      <c r="A166" s="47">
        <v>2018</v>
      </c>
      <c r="B166" s="48"/>
      <c r="C166" s="49">
        <f t="shared" ref="C166:C171" si="84">1+C165</f>
        <v>144</v>
      </c>
      <c r="D166" s="49">
        <f t="shared" ref="D166:D171" si="85">1+D165</f>
        <v>2</v>
      </c>
      <c r="E166" s="49"/>
      <c r="F166" s="100" t="s">
        <v>147</v>
      </c>
      <c r="G166" s="50"/>
      <c r="H166" s="51"/>
      <c r="I166" s="51"/>
      <c r="J166" s="51">
        <v>25</v>
      </c>
      <c r="K166" s="51"/>
      <c r="L166" s="52"/>
      <c r="M166" s="50"/>
      <c r="N166" s="51">
        <v>55</v>
      </c>
      <c r="O166" s="51"/>
      <c r="P166" s="51">
        <v>80</v>
      </c>
      <c r="Q166" s="51">
        <v>152</v>
      </c>
      <c r="R166" s="52"/>
      <c r="S166" s="53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>
        <v>50</v>
      </c>
      <c r="AE166" s="51"/>
      <c r="AF166" s="51">
        <v>25</v>
      </c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4"/>
      <c r="AT166" s="55">
        <f t="shared" si="80"/>
        <v>75</v>
      </c>
      <c r="AU166" s="56">
        <f t="shared" si="81"/>
        <v>312</v>
      </c>
      <c r="AV166" s="55">
        <f t="shared" si="82"/>
        <v>387</v>
      </c>
      <c r="AW166" s="57">
        <v>183400</v>
      </c>
      <c r="AX166" s="58">
        <v>153100</v>
      </c>
      <c r="AY166" s="59">
        <v>7.36</v>
      </c>
    </row>
    <row r="167" spans="1:51" x14ac:dyDescent="0.4">
      <c r="A167" s="47">
        <v>2018</v>
      </c>
      <c r="B167" s="48"/>
      <c r="C167" s="49">
        <f t="shared" si="84"/>
        <v>145</v>
      </c>
      <c r="D167" s="49">
        <f t="shared" si="85"/>
        <v>3</v>
      </c>
      <c r="E167" s="49"/>
      <c r="F167" s="100" t="s">
        <v>148</v>
      </c>
      <c r="G167" s="50"/>
      <c r="H167" s="51"/>
      <c r="I167" s="51"/>
      <c r="J167" s="51"/>
      <c r="K167" s="51">
        <v>57</v>
      </c>
      <c r="L167" s="52"/>
      <c r="M167" s="50"/>
      <c r="N167" s="51"/>
      <c r="O167" s="51"/>
      <c r="P167" s="51"/>
      <c r="Q167" s="51"/>
      <c r="R167" s="52"/>
      <c r="S167" s="53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>
        <v>205</v>
      </c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4"/>
      <c r="AT167" s="55">
        <f t="shared" si="80"/>
        <v>205</v>
      </c>
      <c r="AU167" s="56">
        <f t="shared" si="81"/>
        <v>57</v>
      </c>
      <c r="AV167" s="55">
        <f t="shared" si="82"/>
        <v>262</v>
      </c>
      <c r="AW167" s="57">
        <v>126714</v>
      </c>
      <c r="AX167" s="58">
        <v>898995</v>
      </c>
      <c r="AY167" s="59">
        <f t="shared" si="83"/>
        <v>7.0946777783038968</v>
      </c>
    </row>
    <row r="168" spans="1:51" x14ac:dyDescent="0.4">
      <c r="A168" s="47">
        <v>2018</v>
      </c>
      <c r="B168" s="48"/>
      <c r="C168" s="49">
        <f t="shared" si="84"/>
        <v>146</v>
      </c>
      <c r="D168" s="49">
        <f t="shared" si="85"/>
        <v>4</v>
      </c>
      <c r="E168" s="49"/>
      <c r="F168" s="100" t="s">
        <v>149</v>
      </c>
      <c r="G168" s="50"/>
      <c r="H168" s="51"/>
      <c r="I168" s="51"/>
      <c r="J168" s="51">
        <v>14</v>
      </c>
      <c r="K168" s="51">
        <v>50</v>
      </c>
      <c r="L168" s="52"/>
      <c r="M168" s="50"/>
      <c r="N168" s="51"/>
      <c r="O168" s="51"/>
      <c r="P168" s="51"/>
      <c r="Q168" s="51"/>
      <c r="R168" s="52"/>
      <c r="S168" s="53"/>
      <c r="T168" s="51"/>
      <c r="U168" s="51"/>
      <c r="V168" s="51"/>
      <c r="W168" s="51"/>
      <c r="X168" s="51">
        <v>80</v>
      </c>
      <c r="Y168" s="51"/>
      <c r="Z168" s="51"/>
      <c r="AA168" s="51"/>
      <c r="AB168" s="51">
        <v>32</v>
      </c>
      <c r="AC168" s="51"/>
      <c r="AD168" s="51"/>
      <c r="AE168" s="51"/>
      <c r="AF168" s="51">
        <v>9</v>
      </c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4"/>
      <c r="AT168" s="55">
        <f t="shared" si="80"/>
        <v>121</v>
      </c>
      <c r="AU168" s="56">
        <f t="shared" si="81"/>
        <v>64</v>
      </c>
      <c r="AV168" s="55">
        <f t="shared" si="82"/>
        <v>185</v>
      </c>
      <c r="AW168" s="57">
        <v>156500</v>
      </c>
      <c r="AX168" s="58">
        <v>1337500</v>
      </c>
      <c r="AY168" s="59">
        <f t="shared" si="83"/>
        <v>8.5463258785942493</v>
      </c>
    </row>
    <row r="169" spans="1:51" x14ac:dyDescent="0.4">
      <c r="A169" s="47">
        <v>2018</v>
      </c>
      <c r="B169" s="48"/>
      <c r="C169" s="49">
        <f t="shared" si="84"/>
        <v>147</v>
      </c>
      <c r="D169" s="49">
        <f t="shared" si="85"/>
        <v>5</v>
      </c>
      <c r="E169" s="49"/>
      <c r="F169" s="100" t="s">
        <v>150</v>
      </c>
      <c r="G169" s="50"/>
      <c r="H169" s="51"/>
      <c r="I169" s="51"/>
      <c r="J169" s="51">
        <v>121</v>
      </c>
      <c r="K169" s="51"/>
      <c r="L169" s="52"/>
      <c r="M169" s="50"/>
      <c r="N169" s="51"/>
      <c r="O169" s="51"/>
      <c r="P169" s="51"/>
      <c r="Q169" s="51"/>
      <c r="R169" s="52"/>
      <c r="S169" s="53"/>
      <c r="T169" s="51"/>
      <c r="U169" s="51">
        <v>24</v>
      </c>
      <c r="V169" s="51"/>
      <c r="W169" s="51"/>
      <c r="X169" s="51"/>
      <c r="Y169" s="51"/>
      <c r="Z169" s="51">
        <v>266</v>
      </c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4"/>
      <c r="AT169" s="55">
        <f t="shared" si="80"/>
        <v>290</v>
      </c>
      <c r="AU169" s="56">
        <f t="shared" si="81"/>
        <v>121</v>
      </c>
      <c r="AV169" s="55">
        <f t="shared" si="82"/>
        <v>411</v>
      </c>
      <c r="AW169" s="57">
        <v>738100</v>
      </c>
      <c r="AX169" s="58">
        <v>1570500</v>
      </c>
      <c r="AY169" s="59">
        <v>7.13</v>
      </c>
    </row>
    <row r="170" spans="1:51" x14ac:dyDescent="0.4">
      <c r="A170" s="47">
        <v>2018</v>
      </c>
      <c r="B170" s="48"/>
      <c r="C170" s="49">
        <f t="shared" si="84"/>
        <v>148</v>
      </c>
      <c r="D170" s="49">
        <f t="shared" si="85"/>
        <v>6</v>
      </c>
      <c r="E170" s="49"/>
      <c r="F170" s="100" t="s">
        <v>151</v>
      </c>
      <c r="G170" s="50"/>
      <c r="H170" s="51"/>
      <c r="I170" s="51"/>
      <c r="J170" s="51">
        <v>50</v>
      </c>
      <c r="K170" s="51"/>
      <c r="L170" s="52"/>
      <c r="M170" s="50"/>
      <c r="N170" s="51"/>
      <c r="O170" s="51"/>
      <c r="P170" s="51"/>
      <c r="Q170" s="51"/>
      <c r="R170" s="52"/>
      <c r="S170" s="53"/>
      <c r="T170" s="51"/>
      <c r="U170" s="51"/>
      <c r="V170" s="51"/>
      <c r="W170" s="51"/>
      <c r="X170" s="51"/>
      <c r="Y170" s="51"/>
      <c r="Z170" s="51"/>
      <c r="AA170" s="51"/>
      <c r="AB170" s="51">
        <v>192</v>
      </c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4"/>
      <c r="AT170" s="55">
        <f t="shared" si="80"/>
        <v>192</v>
      </c>
      <c r="AU170" s="56">
        <f t="shared" si="81"/>
        <v>50</v>
      </c>
      <c r="AV170" s="55">
        <f t="shared" si="82"/>
        <v>242</v>
      </c>
      <c r="AW170" s="57">
        <v>83570</v>
      </c>
      <c r="AX170" s="58">
        <v>686810</v>
      </c>
      <c r="AY170" s="59">
        <f t="shared" si="83"/>
        <v>8.2183798013641258</v>
      </c>
    </row>
    <row r="171" spans="1:51" ht="21.6" thickBot="1" x14ac:dyDescent="0.45">
      <c r="A171" s="60">
        <v>2018</v>
      </c>
      <c r="B171" s="61"/>
      <c r="C171" s="62">
        <f t="shared" si="84"/>
        <v>149</v>
      </c>
      <c r="D171" s="62">
        <f t="shared" si="85"/>
        <v>7</v>
      </c>
      <c r="E171" s="62"/>
      <c r="F171" s="101" t="s">
        <v>168</v>
      </c>
      <c r="G171" s="63"/>
      <c r="H171" s="64"/>
      <c r="I171" s="64"/>
      <c r="J171" s="64">
        <v>12</v>
      </c>
      <c r="K171" s="64"/>
      <c r="L171" s="65"/>
      <c r="M171" s="63">
        <v>189</v>
      </c>
      <c r="N171" s="64"/>
      <c r="O171" s="64"/>
      <c r="P171" s="64"/>
      <c r="Q171" s="64">
        <v>32</v>
      </c>
      <c r="R171" s="65"/>
      <c r="S171" s="66"/>
      <c r="T171" s="64"/>
      <c r="U171" s="64">
        <v>191</v>
      </c>
      <c r="V171" s="64"/>
      <c r="W171" s="64"/>
      <c r="X171" s="64"/>
      <c r="Y171" s="64"/>
      <c r="Z171" s="64"/>
      <c r="AA171" s="64"/>
      <c r="AB171" s="64"/>
      <c r="AC171" s="64">
        <v>191</v>
      </c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7"/>
      <c r="AT171" s="68">
        <f t="shared" si="80"/>
        <v>382</v>
      </c>
      <c r="AU171" s="69">
        <f t="shared" si="81"/>
        <v>233</v>
      </c>
      <c r="AV171" s="68">
        <f t="shared" si="82"/>
        <v>615</v>
      </c>
      <c r="AW171" s="70">
        <v>253500</v>
      </c>
      <c r="AX171" s="71">
        <v>1595400</v>
      </c>
      <c r="AY171" s="72">
        <f t="shared" si="83"/>
        <v>6.2934911242603553</v>
      </c>
    </row>
    <row r="172" spans="1:51" x14ac:dyDescent="0.4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94"/>
      <c r="AU172" s="94"/>
      <c r="AV172" s="94"/>
      <c r="AW172" s="95"/>
      <c r="AX172" s="95"/>
      <c r="AY172" s="96"/>
    </row>
    <row r="173" spans="1:51" x14ac:dyDescent="0.4"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97"/>
      <c r="AX173" s="97"/>
    </row>
    <row r="174" spans="1:51" x14ac:dyDescent="0.4">
      <c r="AK174" s="73"/>
      <c r="AL174" s="98"/>
      <c r="AM174" s="98"/>
      <c r="AN174" s="98"/>
      <c r="AO174" s="98"/>
      <c r="AP174" s="98"/>
      <c r="AQ174" s="98"/>
      <c r="AR174" s="98"/>
      <c r="AS174" s="98"/>
      <c r="AT174" s="94"/>
      <c r="AU174" s="94"/>
      <c r="AV174" s="94"/>
      <c r="AW174" s="95"/>
      <c r="AX174" s="95"/>
    </row>
    <row r="175" spans="1:51" x14ac:dyDescent="0.4"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</row>
  </sheetData>
  <autoFilter ref="A4:AY4"/>
  <mergeCells count="52">
    <mergeCell ref="AL174:AS174"/>
    <mergeCell ref="B6:B13"/>
    <mergeCell ref="G3:L3"/>
    <mergeCell ref="M3:R3"/>
    <mergeCell ref="B15:B26"/>
    <mergeCell ref="B28:B39"/>
    <mergeCell ref="B70:B86"/>
    <mergeCell ref="B41:B57"/>
    <mergeCell ref="B59:B68"/>
    <mergeCell ref="B88:B93"/>
    <mergeCell ref="B95:B98"/>
    <mergeCell ref="B111:E111"/>
    <mergeCell ref="B124:E124"/>
    <mergeCell ref="B135:E135"/>
    <mergeCell ref="B142:B148"/>
    <mergeCell ref="B150:B151"/>
    <mergeCell ref="B141:E141"/>
    <mergeCell ref="B149:E149"/>
    <mergeCell ref="B155:B163"/>
    <mergeCell ref="B152:E152"/>
    <mergeCell ref="B154:E154"/>
    <mergeCell ref="B165:B171"/>
    <mergeCell ref="B5:E5"/>
    <mergeCell ref="B14:E14"/>
    <mergeCell ref="B27:E27"/>
    <mergeCell ref="B40:E40"/>
    <mergeCell ref="B58:E58"/>
    <mergeCell ref="B69:E69"/>
    <mergeCell ref="B87:E87"/>
    <mergeCell ref="B164:E164"/>
    <mergeCell ref="B94:E94"/>
    <mergeCell ref="B99:E99"/>
    <mergeCell ref="B105:E105"/>
    <mergeCell ref="B100:B104"/>
    <mergeCell ref="B106:B110"/>
    <mergeCell ref="B112:B123"/>
    <mergeCell ref="B125:B134"/>
    <mergeCell ref="B136:B140"/>
    <mergeCell ref="AT3:AT4"/>
    <mergeCell ref="AU3:AU4"/>
    <mergeCell ref="AV3:AV4"/>
    <mergeCell ref="AW3:AW4"/>
    <mergeCell ref="S3:AS3"/>
    <mergeCell ref="G1:AS1"/>
    <mergeCell ref="AX3:AX4"/>
    <mergeCell ref="AY3:AY4"/>
    <mergeCell ref="A3:A4"/>
    <mergeCell ref="B3:B4"/>
    <mergeCell ref="C3:C4"/>
    <mergeCell ref="D3:D4"/>
    <mergeCell ref="E3:E4"/>
    <mergeCell ref="F3:F4"/>
  </mergeCells>
  <pageMargins left="0.23622047244094491" right="0.23622047244094491" top="0.47244094488188981" bottom="0.47244094488188981" header="0.31496062992125984" footer="0.31496062992125984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2019-03-26T13:06:59Z</cp:lastPrinted>
  <dcterms:created xsi:type="dcterms:W3CDTF">2018-01-29T09:37:40Z</dcterms:created>
  <dcterms:modified xsi:type="dcterms:W3CDTF">2019-03-26T13:34:42Z</dcterms:modified>
</cp:coreProperties>
</file>